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sef.hlubina\Desktop\"/>
    </mc:Choice>
  </mc:AlternateContent>
  <xr:revisionPtr revIDLastSave="0" documentId="8_{668740AC-C5AB-4642-844B-382A8332B0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255Z031 D.1.2.4 Pol" sheetId="13" r:id="rId5"/>
    <sheet name="255Z031 D.1.2.5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'255Z031 D.1.2.4 Pol'!$1:$7</definedName>
    <definedName name="_xlnm.Print_Titles" localSheetId="5">'255Z031 D.1.2.5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Naklady'!$A$1:$Y$35</definedName>
    <definedName name="_xlnm.Print_Area" localSheetId="4">'255Z031 D.1.2.4 Pol'!$A$1:$Y$367</definedName>
    <definedName name="_xlnm.Print_Area" localSheetId="5">'255Z031 D.1.2.5 Pol'!$A$1:$Y$92</definedName>
    <definedName name="_xlnm.Print_Area" localSheetId="1">Stavba!$A$1:$J$86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G45" i="1"/>
  <c r="F45" i="1"/>
  <c r="G44" i="1"/>
  <c r="F44" i="1"/>
  <c r="G43" i="1"/>
  <c r="F43" i="1"/>
  <c r="G41" i="1"/>
  <c r="F41" i="1"/>
  <c r="G40" i="1"/>
  <c r="F40" i="1"/>
  <c r="G39" i="1"/>
  <c r="F39" i="1"/>
  <c r="G91" i="14"/>
  <c r="G9" i="14"/>
  <c r="G8" i="14" s="1"/>
  <c r="I9" i="14"/>
  <c r="I8" i="14" s="1"/>
  <c r="K9" i="14"/>
  <c r="K8" i="14" s="1"/>
  <c r="M9" i="14"/>
  <c r="O9" i="14"/>
  <c r="O8" i="14" s="1"/>
  <c r="Q9" i="14"/>
  <c r="V9" i="14"/>
  <c r="V8" i="14" s="1"/>
  <c r="G10" i="14"/>
  <c r="M10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I12" i="14"/>
  <c r="K12" i="14"/>
  <c r="M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Q8" i="14" s="1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I20" i="14"/>
  <c r="K20" i="14"/>
  <c r="M20" i="14"/>
  <c r="O20" i="14"/>
  <c r="Q20" i="14"/>
  <c r="V20" i="14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V24" i="14"/>
  <c r="G25" i="14"/>
  <c r="I25" i="14"/>
  <c r="K25" i="14"/>
  <c r="M25" i="14"/>
  <c r="O25" i="14"/>
  <c r="Q25" i="14"/>
  <c r="V25" i="14"/>
  <c r="G26" i="14"/>
  <c r="G27" i="14"/>
  <c r="M27" i="14" s="1"/>
  <c r="M26" i="14" s="1"/>
  <c r="I27" i="14"/>
  <c r="I26" i="14" s="1"/>
  <c r="K27" i="14"/>
  <c r="K26" i="14" s="1"/>
  <c r="O27" i="14"/>
  <c r="O26" i="14" s="1"/>
  <c r="Q27" i="14"/>
  <c r="V27" i="14"/>
  <c r="V26" i="14" s="1"/>
  <c r="G28" i="14"/>
  <c r="I28" i="14"/>
  <c r="K28" i="14"/>
  <c r="M28" i="14"/>
  <c r="O28" i="14"/>
  <c r="Q28" i="14"/>
  <c r="V28" i="14"/>
  <c r="G29" i="14"/>
  <c r="I29" i="14"/>
  <c r="K29" i="14"/>
  <c r="M29" i="14"/>
  <c r="O29" i="14"/>
  <c r="Q29" i="14"/>
  <c r="Q26" i="14" s="1"/>
  <c r="V29" i="14"/>
  <c r="I30" i="14"/>
  <c r="O30" i="14"/>
  <c r="G31" i="14"/>
  <c r="I31" i="14"/>
  <c r="K31" i="14"/>
  <c r="K30" i="14" s="1"/>
  <c r="M31" i="14"/>
  <c r="O31" i="14"/>
  <c r="Q31" i="14"/>
  <c r="Q30" i="14" s="1"/>
  <c r="V31" i="14"/>
  <c r="V30" i="14" s="1"/>
  <c r="G32" i="14"/>
  <c r="G30" i="14" s="1"/>
  <c r="I32" i="14"/>
  <c r="K32" i="14"/>
  <c r="O32" i="14"/>
  <c r="Q32" i="14"/>
  <c r="V32" i="14"/>
  <c r="O33" i="14"/>
  <c r="V33" i="14"/>
  <c r="G34" i="14"/>
  <c r="M34" i="14" s="1"/>
  <c r="I34" i="14"/>
  <c r="I33" i="14" s="1"/>
  <c r="K34" i="14"/>
  <c r="K33" i="14" s="1"/>
  <c r="O34" i="14"/>
  <c r="Q34" i="14"/>
  <c r="Q33" i="14" s="1"/>
  <c r="V34" i="14"/>
  <c r="G36" i="14"/>
  <c r="M36" i="14" s="1"/>
  <c r="I36" i="14"/>
  <c r="K36" i="14"/>
  <c r="O36" i="14"/>
  <c r="Q36" i="14"/>
  <c r="V36" i="14"/>
  <c r="G39" i="14"/>
  <c r="G38" i="14" s="1"/>
  <c r="I39" i="14"/>
  <c r="K39" i="14"/>
  <c r="K38" i="14" s="1"/>
  <c r="M39" i="14"/>
  <c r="O39" i="14"/>
  <c r="O38" i="14" s="1"/>
  <c r="Q39" i="14"/>
  <c r="V39" i="14"/>
  <c r="G40" i="14"/>
  <c r="I40" i="14"/>
  <c r="K40" i="14"/>
  <c r="M40" i="14"/>
  <c r="O40" i="14"/>
  <c r="Q40" i="14"/>
  <c r="V40" i="14"/>
  <c r="V38" i="14" s="1"/>
  <c r="G41" i="14"/>
  <c r="I41" i="14"/>
  <c r="K41" i="14"/>
  <c r="M41" i="14"/>
  <c r="O41" i="14"/>
  <c r="Q41" i="14"/>
  <c r="Q38" i="14" s="1"/>
  <c r="V41" i="14"/>
  <c r="G42" i="14"/>
  <c r="I42" i="14"/>
  <c r="K42" i="14"/>
  <c r="M42" i="14"/>
  <c r="O42" i="14"/>
  <c r="Q42" i="14"/>
  <c r="V42" i="14"/>
  <c r="G43" i="14"/>
  <c r="I43" i="14"/>
  <c r="K43" i="14"/>
  <c r="M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I38" i="14" s="1"/>
  <c r="K45" i="14"/>
  <c r="O45" i="14"/>
  <c r="Q45" i="14"/>
  <c r="V45" i="14"/>
  <c r="G46" i="14"/>
  <c r="I46" i="14"/>
  <c r="K46" i="14"/>
  <c r="M46" i="14"/>
  <c r="O46" i="14"/>
  <c r="Q46" i="14"/>
  <c r="V46" i="14"/>
  <c r="G47" i="14"/>
  <c r="I47" i="14"/>
  <c r="K47" i="14"/>
  <c r="M47" i="14"/>
  <c r="O47" i="14"/>
  <c r="Q47" i="14"/>
  <c r="V47" i="14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I58" i="14"/>
  <c r="K58" i="14"/>
  <c r="M58" i="14"/>
  <c r="O58" i="14"/>
  <c r="Q58" i="14"/>
  <c r="V58" i="14"/>
  <c r="G59" i="14"/>
  <c r="I59" i="14"/>
  <c r="K59" i="14"/>
  <c r="M59" i="14"/>
  <c r="O59" i="14"/>
  <c r="Q59" i="14"/>
  <c r="V59" i="14"/>
  <c r="G60" i="14"/>
  <c r="M60" i="14" s="1"/>
  <c r="I60" i="14"/>
  <c r="K60" i="14"/>
  <c r="O60" i="14"/>
  <c r="Q60" i="14"/>
  <c r="V60" i="14"/>
  <c r="G61" i="14"/>
  <c r="M61" i="14" s="1"/>
  <c r="I61" i="14"/>
  <c r="K61" i="14"/>
  <c r="O61" i="14"/>
  <c r="Q61" i="14"/>
  <c r="V61" i="14"/>
  <c r="G62" i="14"/>
  <c r="I62" i="14"/>
  <c r="K62" i="14"/>
  <c r="M62" i="14"/>
  <c r="O62" i="14"/>
  <c r="Q62" i="14"/>
  <c r="V62" i="14"/>
  <c r="G63" i="14"/>
  <c r="I63" i="14"/>
  <c r="K63" i="14"/>
  <c r="M63" i="14"/>
  <c r="O63" i="14"/>
  <c r="Q63" i="14"/>
  <c r="V63" i="14"/>
  <c r="G64" i="14"/>
  <c r="I64" i="14"/>
  <c r="K64" i="14"/>
  <c r="M64" i="14"/>
  <c r="O64" i="14"/>
  <c r="Q64" i="14"/>
  <c r="V64" i="14"/>
  <c r="G66" i="14"/>
  <c r="G65" i="14" s="1"/>
  <c r="I66" i="14"/>
  <c r="I65" i="14" s="1"/>
  <c r="K66" i="14"/>
  <c r="O66" i="14"/>
  <c r="Q66" i="14"/>
  <c r="V66" i="14"/>
  <c r="V65" i="14" s="1"/>
  <c r="G67" i="14"/>
  <c r="M67" i="14" s="1"/>
  <c r="I67" i="14"/>
  <c r="K67" i="14"/>
  <c r="O67" i="14"/>
  <c r="Q67" i="14"/>
  <c r="V67" i="14"/>
  <c r="G68" i="14"/>
  <c r="M68" i="14" s="1"/>
  <c r="I68" i="14"/>
  <c r="K68" i="14"/>
  <c r="K65" i="14" s="1"/>
  <c r="O68" i="14"/>
  <c r="Q68" i="14"/>
  <c r="V68" i="14"/>
  <c r="G69" i="14"/>
  <c r="M69" i="14" s="1"/>
  <c r="I69" i="14"/>
  <c r="K69" i="14"/>
  <c r="O69" i="14"/>
  <c r="Q69" i="14"/>
  <c r="V69" i="14"/>
  <c r="G70" i="14"/>
  <c r="I70" i="14"/>
  <c r="K70" i="14"/>
  <c r="M70" i="14"/>
  <c r="O70" i="14"/>
  <c r="Q70" i="14"/>
  <c r="V70" i="14"/>
  <c r="G71" i="14"/>
  <c r="I71" i="14"/>
  <c r="K71" i="14"/>
  <c r="M71" i="14"/>
  <c r="O71" i="14"/>
  <c r="Q71" i="14"/>
  <c r="V71" i="14"/>
  <c r="G72" i="14"/>
  <c r="I72" i="14"/>
  <c r="K72" i="14"/>
  <c r="M72" i="14"/>
  <c r="O72" i="14"/>
  <c r="O65" i="14" s="1"/>
  <c r="Q72" i="14"/>
  <c r="V72" i="14"/>
  <c r="G73" i="14"/>
  <c r="I73" i="14"/>
  <c r="K73" i="14"/>
  <c r="M73" i="14"/>
  <c r="O73" i="14"/>
  <c r="Q73" i="14"/>
  <c r="Q65" i="14" s="1"/>
  <c r="V73" i="14"/>
  <c r="G74" i="14"/>
  <c r="I74" i="14"/>
  <c r="K74" i="14"/>
  <c r="M74" i="14"/>
  <c r="O74" i="14"/>
  <c r="Q74" i="14"/>
  <c r="V74" i="14"/>
  <c r="G75" i="14"/>
  <c r="I75" i="14"/>
  <c r="K75" i="14"/>
  <c r="M75" i="14"/>
  <c r="O75" i="14"/>
  <c r="Q75" i="14"/>
  <c r="V75" i="14"/>
  <c r="G76" i="14"/>
  <c r="G77" i="14"/>
  <c r="M77" i="14" s="1"/>
  <c r="M76" i="14" s="1"/>
  <c r="I77" i="14"/>
  <c r="I76" i="14" s="1"/>
  <c r="K77" i="14"/>
  <c r="K76" i="14" s="1"/>
  <c r="O77" i="14"/>
  <c r="O76" i="14" s="1"/>
  <c r="Q77" i="14"/>
  <c r="V77" i="14"/>
  <c r="V76" i="14" s="1"/>
  <c r="G78" i="14"/>
  <c r="I78" i="14"/>
  <c r="K78" i="14"/>
  <c r="M78" i="14"/>
  <c r="O78" i="14"/>
  <c r="Q78" i="14"/>
  <c r="V78" i="14"/>
  <c r="G79" i="14"/>
  <c r="I79" i="14"/>
  <c r="K79" i="14"/>
  <c r="M79" i="14"/>
  <c r="O79" i="14"/>
  <c r="Q79" i="14"/>
  <c r="Q76" i="14" s="1"/>
  <c r="V79" i="14"/>
  <c r="O80" i="14"/>
  <c r="G81" i="14"/>
  <c r="I81" i="14"/>
  <c r="K81" i="14"/>
  <c r="K80" i="14" s="1"/>
  <c r="M81" i="14"/>
  <c r="O81" i="14"/>
  <c r="Q81" i="14"/>
  <c r="Q80" i="14" s="1"/>
  <c r="V81" i="14"/>
  <c r="V80" i="14" s="1"/>
  <c r="G82" i="14"/>
  <c r="G80" i="14" s="1"/>
  <c r="I82" i="14"/>
  <c r="K82" i="14"/>
  <c r="O82" i="14"/>
  <c r="Q82" i="14"/>
  <c r="V82" i="14"/>
  <c r="G83" i="14"/>
  <c r="M83" i="14" s="1"/>
  <c r="I83" i="14"/>
  <c r="K83" i="14"/>
  <c r="O83" i="14"/>
  <c r="Q83" i="14"/>
  <c r="V83" i="14"/>
  <c r="G84" i="14"/>
  <c r="M84" i="14" s="1"/>
  <c r="I84" i="14"/>
  <c r="K84" i="14"/>
  <c r="O84" i="14"/>
  <c r="Q84" i="14"/>
  <c r="V84" i="14"/>
  <c r="G85" i="14"/>
  <c r="M85" i="14" s="1"/>
  <c r="I85" i="14"/>
  <c r="I80" i="14" s="1"/>
  <c r="K85" i="14"/>
  <c r="O85" i="14"/>
  <c r="Q85" i="14"/>
  <c r="V85" i="14"/>
  <c r="G86" i="14"/>
  <c r="I86" i="14"/>
  <c r="K86" i="14"/>
  <c r="M86" i="14"/>
  <c r="O86" i="14"/>
  <c r="Q86" i="14"/>
  <c r="V86" i="14"/>
  <c r="G87" i="14"/>
  <c r="I87" i="14"/>
  <c r="K87" i="14"/>
  <c r="M87" i="14"/>
  <c r="O87" i="14"/>
  <c r="Q87" i="14"/>
  <c r="V87" i="14"/>
  <c r="G88" i="14"/>
  <c r="I88" i="14"/>
  <c r="K88" i="14"/>
  <c r="M88" i="14"/>
  <c r="O88" i="14"/>
  <c r="Q88" i="14"/>
  <c r="V88" i="14"/>
  <c r="G89" i="14"/>
  <c r="I89" i="14"/>
  <c r="K89" i="14"/>
  <c r="M89" i="14"/>
  <c r="O89" i="14"/>
  <c r="Q89" i="14"/>
  <c r="V89" i="14"/>
  <c r="AE91" i="14"/>
  <c r="G366" i="13"/>
  <c r="BA364" i="13"/>
  <c r="BA363" i="13"/>
  <c r="BA208" i="13"/>
  <c r="BA185" i="13"/>
  <c r="BA166" i="13"/>
  <c r="BA163" i="13"/>
  <c r="O8" i="13"/>
  <c r="Q8" i="13"/>
  <c r="G9" i="13"/>
  <c r="M9" i="13" s="1"/>
  <c r="M8" i="13" s="1"/>
  <c r="I9" i="13"/>
  <c r="I8" i="13" s="1"/>
  <c r="K9" i="13"/>
  <c r="K8" i="13" s="1"/>
  <c r="O9" i="13"/>
  <c r="Q9" i="13"/>
  <c r="V9" i="13"/>
  <c r="V8" i="13" s="1"/>
  <c r="G11" i="13"/>
  <c r="G12" i="13"/>
  <c r="I12" i="13"/>
  <c r="I11" i="13" s="1"/>
  <c r="K12" i="13"/>
  <c r="K11" i="13" s="1"/>
  <c r="M12" i="13"/>
  <c r="M11" i="13" s="1"/>
  <c r="O12" i="13"/>
  <c r="O11" i="13" s="1"/>
  <c r="Q12" i="13"/>
  <c r="Q11" i="13" s="1"/>
  <c r="V12" i="13"/>
  <c r="G15" i="13"/>
  <c r="I15" i="13"/>
  <c r="K15" i="13"/>
  <c r="M15" i="13"/>
  <c r="O15" i="13"/>
  <c r="Q15" i="13"/>
  <c r="V15" i="13"/>
  <c r="V11" i="13" s="1"/>
  <c r="G17" i="13"/>
  <c r="I17" i="13"/>
  <c r="K17" i="13"/>
  <c r="M17" i="13"/>
  <c r="O17" i="13"/>
  <c r="Q17" i="13"/>
  <c r="V17" i="13"/>
  <c r="G20" i="13"/>
  <c r="I20" i="13"/>
  <c r="K20" i="13"/>
  <c r="M20" i="13"/>
  <c r="O20" i="13"/>
  <c r="Q20" i="13"/>
  <c r="V20" i="13"/>
  <c r="G24" i="13"/>
  <c r="M24" i="13" s="1"/>
  <c r="I24" i="13"/>
  <c r="I23" i="13" s="1"/>
  <c r="K24" i="13"/>
  <c r="K23" i="13" s="1"/>
  <c r="O24" i="13"/>
  <c r="Q24" i="13"/>
  <c r="Q23" i="13" s="1"/>
  <c r="V24" i="13"/>
  <c r="V23" i="13" s="1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9" i="13"/>
  <c r="M29" i="13" s="1"/>
  <c r="I29" i="13"/>
  <c r="K29" i="13"/>
  <c r="O29" i="13"/>
  <c r="O23" i="13" s="1"/>
  <c r="Q29" i="13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G23" i="13" s="1"/>
  <c r="I36" i="13"/>
  <c r="K36" i="13"/>
  <c r="M36" i="13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Q38" i="13"/>
  <c r="V38" i="13"/>
  <c r="G42" i="13"/>
  <c r="I42" i="13"/>
  <c r="K42" i="13"/>
  <c r="M42" i="13"/>
  <c r="O42" i="13"/>
  <c r="Q42" i="13"/>
  <c r="V42" i="13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M47" i="13" s="1"/>
  <c r="I47" i="13"/>
  <c r="K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I50" i="13"/>
  <c r="K50" i="13"/>
  <c r="M50" i="13"/>
  <c r="O50" i="13"/>
  <c r="Q50" i="13"/>
  <c r="V50" i="13"/>
  <c r="G51" i="13"/>
  <c r="I51" i="13"/>
  <c r="K51" i="13"/>
  <c r="M51" i="13"/>
  <c r="O51" i="13"/>
  <c r="Q51" i="13"/>
  <c r="V51" i="13"/>
  <c r="G52" i="13"/>
  <c r="O52" i="13"/>
  <c r="Q52" i="13"/>
  <c r="G53" i="13"/>
  <c r="M53" i="13" s="1"/>
  <c r="M52" i="13" s="1"/>
  <c r="I53" i="13"/>
  <c r="I52" i="13" s="1"/>
  <c r="K53" i="13"/>
  <c r="K52" i="13" s="1"/>
  <c r="O53" i="13"/>
  <c r="Q53" i="13"/>
  <c r="V53" i="13"/>
  <c r="V52" i="13" s="1"/>
  <c r="G54" i="13"/>
  <c r="I54" i="13"/>
  <c r="V54" i="13"/>
  <c r="G55" i="13"/>
  <c r="I55" i="13"/>
  <c r="K55" i="13"/>
  <c r="M55" i="13"/>
  <c r="M54" i="13" s="1"/>
  <c r="O55" i="13"/>
  <c r="O54" i="13" s="1"/>
  <c r="Q55" i="13"/>
  <c r="Q54" i="13" s="1"/>
  <c r="V55" i="13"/>
  <c r="G58" i="13"/>
  <c r="I58" i="13"/>
  <c r="K58" i="13"/>
  <c r="K54" i="13" s="1"/>
  <c r="M58" i="13"/>
  <c r="O58" i="13"/>
  <c r="Q58" i="13"/>
  <c r="V58" i="13"/>
  <c r="K60" i="13"/>
  <c r="Q60" i="13"/>
  <c r="G61" i="13"/>
  <c r="G60" i="13" s="1"/>
  <c r="I61" i="13"/>
  <c r="K61" i="13"/>
  <c r="M61" i="13"/>
  <c r="O61" i="13"/>
  <c r="O60" i="13" s="1"/>
  <c r="Q61" i="13"/>
  <c r="V61" i="13"/>
  <c r="V60" i="13" s="1"/>
  <c r="G65" i="13"/>
  <c r="I65" i="13"/>
  <c r="K65" i="13"/>
  <c r="M65" i="13"/>
  <c r="O65" i="13"/>
  <c r="Q65" i="13"/>
  <c r="V65" i="13"/>
  <c r="G68" i="13"/>
  <c r="M68" i="13" s="1"/>
  <c r="I68" i="13"/>
  <c r="K68" i="13"/>
  <c r="O68" i="13"/>
  <c r="Q68" i="13"/>
  <c r="V68" i="13"/>
  <c r="G71" i="13"/>
  <c r="M71" i="13" s="1"/>
  <c r="I71" i="13"/>
  <c r="I60" i="13" s="1"/>
  <c r="K71" i="13"/>
  <c r="O71" i="13"/>
  <c r="Q71" i="13"/>
  <c r="V71" i="13"/>
  <c r="K73" i="13"/>
  <c r="G74" i="13"/>
  <c r="I74" i="13"/>
  <c r="I73" i="13" s="1"/>
  <c r="K74" i="13"/>
  <c r="M74" i="13"/>
  <c r="O74" i="13"/>
  <c r="O73" i="13" s="1"/>
  <c r="Q74" i="13"/>
  <c r="V74" i="13"/>
  <c r="G75" i="13"/>
  <c r="M75" i="13" s="1"/>
  <c r="I75" i="13"/>
  <c r="K75" i="13"/>
  <c r="O75" i="13"/>
  <c r="Q75" i="13"/>
  <c r="Q73" i="13" s="1"/>
  <c r="V75" i="13"/>
  <c r="G76" i="13"/>
  <c r="I76" i="13"/>
  <c r="K76" i="13"/>
  <c r="M76" i="13"/>
  <c r="O76" i="13"/>
  <c r="Q76" i="13"/>
  <c r="V76" i="13"/>
  <c r="V73" i="13" s="1"/>
  <c r="G77" i="13"/>
  <c r="I77" i="13"/>
  <c r="K77" i="13"/>
  <c r="M77" i="13"/>
  <c r="O77" i="13"/>
  <c r="Q77" i="13"/>
  <c r="V77" i="13"/>
  <c r="G78" i="13"/>
  <c r="I78" i="13"/>
  <c r="K78" i="13"/>
  <c r="M78" i="13"/>
  <c r="O78" i="13"/>
  <c r="Q78" i="13"/>
  <c r="V78" i="13"/>
  <c r="G79" i="13"/>
  <c r="M79" i="13" s="1"/>
  <c r="I79" i="13"/>
  <c r="K79" i="13"/>
  <c r="O79" i="13"/>
  <c r="Q79" i="13"/>
  <c r="V79" i="13"/>
  <c r="G80" i="13"/>
  <c r="M80" i="13" s="1"/>
  <c r="I80" i="13"/>
  <c r="K80" i="13"/>
  <c r="O80" i="13"/>
  <c r="Q80" i="13"/>
  <c r="V80" i="13"/>
  <c r="G81" i="13"/>
  <c r="M81" i="13" s="1"/>
  <c r="I81" i="13"/>
  <c r="K81" i="13"/>
  <c r="O81" i="13"/>
  <c r="Q81" i="13"/>
  <c r="V81" i="13"/>
  <c r="G82" i="13"/>
  <c r="I82" i="13"/>
  <c r="M82" i="13"/>
  <c r="G83" i="13"/>
  <c r="I83" i="13"/>
  <c r="K83" i="13"/>
  <c r="K82" i="13" s="1"/>
  <c r="M83" i="13"/>
  <c r="O83" i="13"/>
  <c r="O82" i="13" s="1"/>
  <c r="Q83" i="13"/>
  <c r="Q82" i="13" s="1"/>
  <c r="V83" i="13"/>
  <c r="G86" i="13"/>
  <c r="I86" i="13"/>
  <c r="K86" i="13"/>
  <c r="M86" i="13"/>
  <c r="O86" i="13"/>
  <c r="Q86" i="13"/>
  <c r="V86" i="13"/>
  <c r="V82" i="13" s="1"/>
  <c r="G88" i="13"/>
  <c r="I88" i="13"/>
  <c r="K88" i="13"/>
  <c r="M88" i="13"/>
  <c r="O88" i="13"/>
  <c r="Q88" i="13"/>
  <c r="V88" i="13"/>
  <c r="O90" i="13"/>
  <c r="G91" i="13"/>
  <c r="G90" i="13" s="1"/>
  <c r="I91" i="13"/>
  <c r="I90" i="13" s="1"/>
  <c r="K91" i="13"/>
  <c r="O91" i="13"/>
  <c r="Q91" i="13"/>
  <c r="V91" i="13"/>
  <c r="V90" i="13" s="1"/>
  <c r="G94" i="13"/>
  <c r="M94" i="13" s="1"/>
  <c r="I94" i="13"/>
  <c r="K94" i="13"/>
  <c r="K90" i="13" s="1"/>
  <c r="O94" i="13"/>
  <c r="Q94" i="13"/>
  <c r="V94" i="13"/>
  <c r="G95" i="13"/>
  <c r="M95" i="13" s="1"/>
  <c r="I95" i="13"/>
  <c r="K95" i="13"/>
  <c r="O95" i="13"/>
  <c r="Q95" i="13"/>
  <c r="V95" i="13"/>
  <c r="G96" i="13"/>
  <c r="I96" i="13"/>
  <c r="K96" i="13"/>
  <c r="M96" i="13"/>
  <c r="O96" i="13"/>
  <c r="Q96" i="13"/>
  <c r="V96" i="13"/>
  <c r="G98" i="13"/>
  <c r="M98" i="13" s="1"/>
  <c r="I98" i="13"/>
  <c r="K98" i="13"/>
  <c r="O98" i="13"/>
  <c r="Q98" i="13"/>
  <c r="V98" i="13"/>
  <c r="G100" i="13"/>
  <c r="I100" i="13"/>
  <c r="K100" i="13"/>
  <c r="M100" i="13"/>
  <c r="O100" i="13"/>
  <c r="Q100" i="13"/>
  <c r="Q90" i="13" s="1"/>
  <c r="V100" i="13"/>
  <c r="G101" i="13"/>
  <c r="I101" i="13"/>
  <c r="K101" i="13"/>
  <c r="M101" i="13"/>
  <c r="O101" i="13"/>
  <c r="Q101" i="13"/>
  <c r="V101" i="13"/>
  <c r="G103" i="13"/>
  <c r="M103" i="13" s="1"/>
  <c r="I103" i="13"/>
  <c r="K103" i="13"/>
  <c r="O103" i="13"/>
  <c r="Q103" i="13"/>
  <c r="V103" i="13"/>
  <c r="G105" i="13"/>
  <c r="M105" i="13" s="1"/>
  <c r="I105" i="13"/>
  <c r="K105" i="13"/>
  <c r="O105" i="13"/>
  <c r="Q105" i="13"/>
  <c r="V105" i="13"/>
  <c r="G107" i="13"/>
  <c r="M107" i="13" s="1"/>
  <c r="I107" i="13"/>
  <c r="K107" i="13"/>
  <c r="O107" i="13"/>
  <c r="Q107" i="13"/>
  <c r="V107" i="13"/>
  <c r="G109" i="13"/>
  <c r="M109" i="13" s="1"/>
  <c r="I109" i="13"/>
  <c r="K109" i="13"/>
  <c r="O109" i="13"/>
  <c r="Q109" i="13"/>
  <c r="V109" i="13"/>
  <c r="G111" i="13"/>
  <c r="G112" i="13"/>
  <c r="I112" i="13"/>
  <c r="K112" i="13"/>
  <c r="K111" i="13" s="1"/>
  <c r="M112" i="13"/>
  <c r="O112" i="13"/>
  <c r="O111" i="13" s="1"/>
  <c r="Q112" i="13"/>
  <c r="Q111" i="13" s="1"/>
  <c r="V112" i="13"/>
  <c r="G113" i="13"/>
  <c r="I113" i="13"/>
  <c r="K113" i="13"/>
  <c r="M113" i="13"/>
  <c r="O113" i="13"/>
  <c r="Q113" i="13"/>
  <c r="V113" i="13"/>
  <c r="V111" i="13" s="1"/>
  <c r="G114" i="13"/>
  <c r="I114" i="13"/>
  <c r="K114" i="13"/>
  <c r="M114" i="13"/>
  <c r="O114" i="13"/>
  <c r="Q114" i="13"/>
  <c r="V114" i="13"/>
  <c r="G118" i="13"/>
  <c r="I118" i="13"/>
  <c r="K118" i="13"/>
  <c r="M118" i="13"/>
  <c r="O118" i="13"/>
  <c r="Q118" i="13"/>
  <c r="V118" i="13"/>
  <c r="G122" i="13"/>
  <c r="M122" i="13" s="1"/>
  <c r="I122" i="13"/>
  <c r="K122" i="13"/>
  <c r="O122" i="13"/>
  <c r="Q122" i="13"/>
  <c r="V122" i="13"/>
  <c r="G124" i="13"/>
  <c r="M124" i="13" s="1"/>
  <c r="I124" i="13"/>
  <c r="I111" i="13" s="1"/>
  <c r="K124" i="13"/>
  <c r="O124" i="13"/>
  <c r="Q124" i="13"/>
  <c r="V124" i="13"/>
  <c r="G125" i="13"/>
  <c r="M125" i="13" s="1"/>
  <c r="I125" i="13"/>
  <c r="K125" i="13"/>
  <c r="O125" i="13"/>
  <c r="Q125" i="13"/>
  <c r="V125" i="13"/>
  <c r="G127" i="13"/>
  <c r="I127" i="13"/>
  <c r="K127" i="13"/>
  <c r="M127" i="13"/>
  <c r="O127" i="13"/>
  <c r="Q127" i="13"/>
  <c r="V127" i="13"/>
  <c r="G128" i="13"/>
  <c r="M128" i="13" s="1"/>
  <c r="I128" i="13"/>
  <c r="K128" i="13"/>
  <c r="O128" i="13"/>
  <c r="Q128" i="13"/>
  <c r="V128" i="13"/>
  <c r="G131" i="13"/>
  <c r="I131" i="13"/>
  <c r="K131" i="13"/>
  <c r="M131" i="13"/>
  <c r="O131" i="13"/>
  <c r="Q131" i="13"/>
  <c r="V131" i="13"/>
  <c r="G133" i="13"/>
  <c r="I133" i="13"/>
  <c r="K133" i="13"/>
  <c r="M133" i="13"/>
  <c r="O133" i="13"/>
  <c r="Q133" i="13"/>
  <c r="V133" i="13"/>
  <c r="G134" i="13"/>
  <c r="M134" i="13" s="1"/>
  <c r="I134" i="13"/>
  <c r="K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M136" i="13" s="1"/>
  <c r="I136" i="13"/>
  <c r="K136" i="13"/>
  <c r="O136" i="13"/>
  <c r="Q136" i="13"/>
  <c r="V136" i="13"/>
  <c r="G140" i="13"/>
  <c r="M140" i="13" s="1"/>
  <c r="I140" i="13"/>
  <c r="K140" i="13"/>
  <c r="O140" i="13"/>
  <c r="Q140" i="13"/>
  <c r="V140" i="13"/>
  <c r="G142" i="13"/>
  <c r="M142" i="13" s="1"/>
  <c r="I142" i="13"/>
  <c r="K142" i="13"/>
  <c r="O142" i="13"/>
  <c r="Q142" i="13"/>
  <c r="V142" i="13"/>
  <c r="G143" i="13"/>
  <c r="I143" i="13"/>
  <c r="K143" i="13"/>
  <c r="M143" i="13"/>
  <c r="O143" i="13"/>
  <c r="Q143" i="13"/>
  <c r="V143" i="13"/>
  <c r="G145" i="13"/>
  <c r="I145" i="13"/>
  <c r="K145" i="13"/>
  <c r="M145" i="13"/>
  <c r="O145" i="13"/>
  <c r="Q145" i="13"/>
  <c r="V145" i="13"/>
  <c r="G149" i="13"/>
  <c r="I149" i="13"/>
  <c r="K149" i="13"/>
  <c r="M149" i="13"/>
  <c r="O149" i="13"/>
  <c r="Q149" i="13"/>
  <c r="V149" i="13"/>
  <c r="G150" i="13"/>
  <c r="I150" i="13"/>
  <c r="K150" i="13"/>
  <c r="M150" i="13"/>
  <c r="O150" i="13"/>
  <c r="Q150" i="13"/>
  <c r="V150" i="13"/>
  <c r="G154" i="13"/>
  <c r="M154" i="13" s="1"/>
  <c r="I154" i="13"/>
  <c r="K154" i="13"/>
  <c r="O154" i="13"/>
  <c r="Q154" i="13"/>
  <c r="V154" i="13"/>
  <c r="G155" i="13"/>
  <c r="M155" i="13" s="1"/>
  <c r="I155" i="13"/>
  <c r="K155" i="13"/>
  <c r="O155" i="13"/>
  <c r="Q155" i="13"/>
  <c r="V155" i="13"/>
  <c r="G157" i="13"/>
  <c r="M157" i="13" s="1"/>
  <c r="I157" i="13"/>
  <c r="K157" i="13"/>
  <c r="O157" i="13"/>
  <c r="Q157" i="13"/>
  <c r="V157" i="13"/>
  <c r="G158" i="13"/>
  <c r="I158" i="13"/>
  <c r="K158" i="13"/>
  <c r="M158" i="13"/>
  <c r="O158" i="13"/>
  <c r="Q158" i="13"/>
  <c r="V158" i="13"/>
  <c r="G159" i="13"/>
  <c r="M159" i="13" s="1"/>
  <c r="I159" i="13"/>
  <c r="K159" i="13"/>
  <c r="O159" i="13"/>
  <c r="Q159" i="13"/>
  <c r="V159" i="13"/>
  <c r="G162" i="13"/>
  <c r="I162" i="13"/>
  <c r="K162" i="13"/>
  <c r="K161" i="13" s="1"/>
  <c r="M162" i="13"/>
  <c r="O162" i="13"/>
  <c r="O161" i="13" s="1"/>
  <c r="Q162" i="13"/>
  <c r="V162" i="13"/>
  <c r="V161" i="13" s="1"/>
  <c r="G165" i="13"/>
  <c r="M165" i="13" s="1"/>
  <c r="I165" i="13"/>
  <c r="K165" i="13"/>
  <c r="O165" i="13"/>
  <c r="Q165" i="13"/>
  <c r="Q161" i="13" s="1"/>
  <c r="V165" i="13"/>
  <c r="G168" i="13"/>
  <c r="M168" i="13" s="1"/>
  <c r="I168" i="13"/>
  <c r="I161" i="13" s="1"/>
  <c r="K168" i="13"/>
  <c r="O168" i="13"/>
  <c r="Q168" i="13"/>
  <c r="V168" i="13"/>
  <c r="G169" i="13"/>
  <c r="M169" i="13" s="1"/>
  <c r="I169" i="13"/>
  <c r="K169" i="13"/>
  <c r="O169" i="13"/>
  <c r="Q169" i="13"/>
  <c r="V169" i="13"/>
  <c r="G170" i="13"/>
  <c r="M170" i="13" s="1"/>
  <c r="I170" i="13"/>
  <c r="K170" i="13"/>
  <c r="O170" i="13"/>
  <c r="Q170" i="13"/>
  <c r="V170" i="13"/>
  <c r="G172" i="13"/>
  <c r="I172" i="13"/>
  <c r="K172" i="13"/>
  <c r="M172" i="13"/>
  <c r="O172" i="13"/>
  <c r="Q172" i="13"/>
  <c r="V172" i="13"/>
  <c r="G174" i="13"/>
  <c r="I174" i="13"/>
  <c r="K174" i="13"/>
  <c r="M174" i="13"/>
  <c r="O174" i="13"/>
  <c r="Q174" i="13"/>
  <c r="V174" i="13"/>
  <c r="G177" i="13"/>
  <c r="I177" i="13"/>
  <c r="K177" i="13"/>
  <c r="M177" i="13"/>
  <c r="O177" i="13"/>
  <c r="Q177" i="13"/>
  <c r="V177" i="13"/>
  <c r="G178" i="13"/>
  <c r="I178" i="13"/>
  <c r="K178" i="13"/>
  <c r="M178" i="13"/>
  <c r="O178" i="13"/>
  <c r="Q178" i="13"/>
  <c r="V178" i="13"/>
  <c r="G179" i="13"/>
  <c r="I179" i="13"/>
  <c r="K179" i="13"/>
  <c r="M179" i="13"/>
  <c r="O179" i="13"/>
  <c r="Q179" i="13"/>
  <c r="V179" i="13"/>
  <c r="G180" i="13"/>
  <c r="M180" i="13" s="1"/>
  <c r="I180" i="13"/>
  <c r="K180" i="13"/>
  <c r="O180" i="13"/>
  <c r="Q180" i="13"/>
  <c r="V180" i="13"/>
  <c r="G181" i="13"/>
  <c r="M181" i="13" s="1"/>
  <c r="I181" i="13"/>
  <c r="K181" i="13"/>
  <c r="O181" i="13"/>
  <c r="Q181" i="13"/>
  <c r="V181" i="13"/>
  <c r="G244" i="13"/>
  <c r="M244" i="13" s="1"/>
  <c r="I244" i="13"/>
  <c r="K244" i="13"/>
  <c r="O244" i="13"/>
  <c r="Q244" i="13"/>
  <c r="V244" i="13"/>
  <c r="G245" i="13"/>
  <c r="I245" i="13"/>
  <c r="K245" i="13"/>
  <c r="M245" i="13"/>
  <c r="O245" i="13"/>
  <c r="Q245" i="13"/>
  <c r="V245" i="13"/>
  <c r="G246" i="13"/>
  <c r="M246" i="13" s="1"/>
  <c r="I246" i="13"/>
  <c r="K246" i="13"/>
  <c r="O246" i="13"/>
  <c r="Q246" i="13"/>
  <c r="V246" i="13"/>
  <c r="G247" i="13"/>
  <c r="I247" i="13"/>
  <c r="K247" i="13"/>
  <c r="M247" i="13"/>
  <c r="O247" i="13"/>
  <c r="Q247" i="13"/>
  <c r="V247" i="13"/>
  <c r="G248" i="13"/>
  <c r="I248" i="13"/>
  <c r="K248" i="13"/>
  <c r="M248" i="13"/>
  <c r="O248" i="13"/>
  <c r="Q248" i="13"/>
  <c r="V248" i="13"/>
  <c r="G249" i="13"/>
  <c r="M249" i="13" s="1"/>
  <c r="I249" i="13"/>
  <c r="K249" i="13"/>
  <c r="O249" i="13"/>
  <c r="Q249" i="13"/>
  <c r="V249" i="13"/>
  <c r="G251" i="13"/>
  <c r="M251" i="13" s="1"/>
  <c r="I251" i="13"/>
  <c r="K251" i="13"/>
  <c r="O251" i="13"/>
  <c r="Q251" i="13"/>
  <c r="V251" i="13"/>
  <c r="I252" i="13"/>
  <c r="G253" i="13"/>
  <c r="M253" i="13" s="1"/>
  <c r="M252" i="13" s="1"/>
  <c r="I253" i="13"/>
  <c r="K253" i="13"/>
  <c r="K252" i="13" s="1"/>
  <c r="O253" i="13"/>
  <c r="Q253" i="13"/>
  <c r="V253" i="13"/>
  <c r="V252" i="13" s="1"/>
  <c r="G254" i="13"/>
  <c r="I254" i="13"/>
  <c r="K254" i="13"/>
  <c r="M254" i="13"/>
  <c r="O254" i="13"/>
  <c r="Q254" i="13"/>
  <c r="V254" i="13"/>
  <c r="G255" i="13"/>
  <c r="I255" i="13"/>
  <c r="K255" i="13"/>
  <c r="M255" i="13"/>
  <c r="O255" i="13"/>
  <c r="O252" i="13" s="1"/>
  <c r="Q255" i="13"/>
  <c r="Q252" i="13" s="1"/>
  <c r="V255" i="13"/>
  <c r="G256" i="13"/>
  <c r="I256" i="13"/>
  <c r="K256" i="13"/>
  <c r="M256" i="13"/>
  <c r="O256" i="13"/>
  <c r="Q256" i="13"/>
  <c r="V256" i="13"/>
  <c r="G258" i="13"/>
  <c r="I258" i="13"/>
  <c r="K258" i="13"/>
  <c r="M258" i="13"/>
  <c r="O258" i="13"/>
  <c r="Q258" i="13"/>
  <c r="V258" i="13"/>
  <c r="G259" i="13"/>
  <c r="M259" i="13" s="1"/>
  <c r="I259" i="13"/>
  <c r="K259" i="13"/>
  <c r="O259" i="13"/>
  <c r="Q259" i="13"/>
  <c r="V259" i="13"/>
  <c r="G263" i="13"/>
  <c r="M263" i="13" s="1"/>
  <c r="I263" i="13"/>
  <c r="K263" i="13"/>
  <c r="O263" i="13"/>
  <c r="Q263" i="13"/>
  <c r="V263" i="13"/>
  <c r="G267" i="13"/>
  <c r="M267" i="13" s="1"/>
  <c r="I267" i="13"/>
  <c r="K267" i="13"/>
  <c r="O267" i="13"/>
  <c r="Q267" i="13"/>
  <c r="V267" i="13"/>
  <c r="G271" i="13"/>
  <c r="M271" i="13" s="1"/>
  <c r="I271" i="13"/>
  <c r="K271" i="13"/>
  <c r="O271" i="13"/>
  <c r="Q271" i="13"/>
  <c r="V271" i="13"/>
  <c r="G275" i="13"/>
  <c r="I275" i="13"/>
  <c r="K275" i="13"/>
  <c r="M275" i="13"/>
  <c r="O275" i="13"/>
  <c r="Q275" i="13"/>
  <c r="V275" i="13"/>
  <c r="G279" i="13"/>
  <c r="I279" i="13"/>
  <c r="K279" i="13"/>
  <c r="M279" i="13"/>
  <c r="O279" i="13"/>
  <c r="Q279" i="13"/>
  <c r="V279" i="13"/>
  <c r="G282" i="13"/>
  <c r="I282" i="13"/>
  <c r="K282" i="13"/>
  <c r="M282" i="13"/>
  <c r="O282" i="13"/>
  <c r="Q282" i="13"/>
  <c r="V282" i="13"/>
  <c r="G285" i="13"/>
  <c r="I285" i="13"/>
  <c r="K285" i="13"/>
  <c r="M285" i="13"/>
  <c r="O285" i="13"/>
  <c r="Q285" i="13"/>
  <c r="V285" i="13"/>
  <c r="G286" i="13"/>
  <c r="I286" i="13"/>
  <c r="K286" i="13"/>
  <c r="M286" i="13"/>
  <c r="O286" i="13"/>
  <c r="Q286" i="13"/>
  <c r="V286" i="13"/>
  <c r="G288" i="13"/>
  <c r="M288" i="13" s="1"/>
  <c r="I288" i="13"/>
  <c r="I287" i="13" s="1"/>
  <c r="K288" i="13"/>
  <c r="K287" i="13" s="1"/>
  <c r="O288" i="13"/>
  <c r="O287" i="13" s="1"/>
  <c r="Q288" i="13"/>
  <c r="V288" i="13"/>
  <c r="G290" i="13"/>
  <c r="M290" i="13" s="1"/>
  <c r="I290" i="13"/>
  <c r="K290" i="13"/>
  <c r="O290" i="13"/>
  <c r="Q290" i="13"/>
  <c r="V290" i="13"/>
  <c r="G292" i="13"/>
  <c r="I292" i="13"/>
  <c r="K292" i="13"/>
  <c r="M292" i="13"/>
  <c r="O292" i="13"/>
  <c r="Q292" i="13"/>
  <c r="V292" i="13"/>
  <c r="G293" i="13"/>
  <c r="I293" i="13"/>
  <c r="K293" i="13"/>
  <c r="M293" i="13"/>
  <c r="O293" i="13"/>
  <c r="Q293" i="13"/>
  <c r="V293" i="13"/>
  <c r="G296" i="13"/>
  <c r="I296" i="13"/>
  <c r="K296" i="13"/>
  <c r="M296" i="13"/>
  <c r="O296" i="13"/>
  <c r="Q296" i="13"/>
  <c r="Q287" i="13" s="1"/>
  <c r="V296" i="13"/>
  <c r="G297" i="13"/>
  <c r="I297" i="13"/>
  <c r="K297" i="13"/>
  <c r="M297" i="13"/>
  <c r="O297" i="13"/>
  <c r="Q297" i="13"/>
  <c r="V297" i="13"/>
  <c r="V287" i="13" s="1"/>
  <c r="G299" i="13"/>
  <c r="M299" i="13" s="1"/>
  <c r="I299" i="13"/>
  <c r="K299" i="13"/>
  <c r="O299" i="13"/>
  <c r="Q299" i="13"/>
  <c r="V299" i="13"/>
  <c r="G303" i="13"/>
  <c r="M303" i="13" s="1"/>
  <c r="I303" i="13"/>
  <c r="K303" i="13"/>
  <c r="O303" i="13"/>
  <c r="Q303" i="13"/>
  <c r="V303" i="13"/>
  <c r="G307" i="13"/>
  <c r="M307" i="13" s="1"/>
  <c r="I307" i="13"/>
  <c r="K307" i="13"/>
  <c r="O307" i="13"/>
  <c r="Q307" i="13"/>
  <c r="V307" i="13"/>
  <c r="G310" i="13"/>
  <c r="M310" i="13" s="1"/>
  <c r="I310" i="13"/>
  <c r="K310" i="13"/>
  <c r="O310" i="13"/>
  <c r="Q310" i="13"/>
  <c r="V310" i="13"/>
  <c r="G311" i="13"/>
  <c r="I311" i="13"/>
  <c r="K311" i="13"/>
  <c r="M311" i="13"/>
  <c r="O311" i="13"/>
  <c r="Q311" i="13"/>
  <c r="V311" i="13"/>
  <c r="G313" i="13"/>
  <c r="I313" i="13"/>
  <c r="K313" i="13"/>
  <c r="M313" i="13"/>
  <c r="O313" i="13"/>
  <c r="Q313" i="13"/>
  <c r="V313" i="13"/>
  <c r="G315" i="13"/>
  <c r="I315" i="13"/>
  <c r="K315" i="13"/>
  <c r="M315" i="13"/>
  <c r="O315" i="13"/>
  <c r="Q315" i="13"/>
  <c r="V315" i="13"/>
  <c r="G316" i="13"/>
  <c r="I316" i="13"/>
  <c r="K316" i="13"/>
  <c r="M316" i="13"/>
  <c r="O316" i="13"/>
  <c r="Q316" i="13"/>
  <c r="V316" i="13"/>
  <c r="G317" i="13"/>
  <c r="I317" i="13"/>
  <c r="K317" i="13"/>
  <c r="M317" i="13"/>
  <c r="O317" i="13"/>
  <c r="Q317" i="13"/>
  <c r="V317" i="13"/>
  <c r="G318" i="13"/>
  <c r="M318" i="13" s="1"/>
  <c r="I318" i="13"/>
  <c r="K318" i="13"/>
  <c r="O318" i="13"/>
  <c r="Q318" i="13"/>
  <c r="V318" i="13"/>
  <c r="G319" i="13"/>
  <c r="M319" i="13" s="1"/>
  <c r="I319" i="13"/>
  <c r="K319" i="13"/>
  <c r="O319" i="13"/>
  <c r="Q319" i="13"/>
  <c r="V319" i="13"/>
  <c r="G320" i="13"/>
  <c r="M320" i="13" s="1"/>
  <c r="I320" i="13"/>
  <c r="K320" i="13"/>
  <c r="O320" i="13"/>
  <c r="Q320" i="13"/>
  <c r="V320" i="13"/>
  <c r="G321" i="13"/>
  <c r="I321" i="13"/>
  <c r="K321" i="13"/>
  <c r="M321" i="13"/>
  <c r="O321" i="13"/>
  <c r="Q321" i="13"/>
  <c r="V321" i="13"/>
  <c r="G322" i="13"/>
  <c r="I322" i="13"/>
  <c r="K322" i="13"/>
  <c r="M322" i="13"/>
  <c r="O322" i="13"/>
  <c r="Q322" i="13"/>
  <c r="V322" i="13"/>
  <c r="G324" i="13"/>
  <c r="I324" i="13"/>
  <c r="K324" i="13"/>
  <c r="M324" i="13"/>
  <c r="O324" i="13"/>
  <c r="Q324" i="13"/>
  <c r="V324" i="13"/>
  <c r="G326" i="13"/>
  <c r="I326" i="13"/>
  <c r="K326" i="13"/>
  <c r="M326" i="13"/>
  <c r="O326" i="13"/>
  <c r="Q326" i="13"/>
  <c r="V326" i="13"/>
  <c r="G328" i="13"/>
  <c r="M328" i="13" s="1"/>
  <c r="I328" i="13"/>
  <c r="K328" i="13"/>
  <c r="O328" i="13"/>
  <c r="Q328" i="13"/>
  <c r="V328" i="13"/>
  <c r="G330" i="13"/>
  <c r="M330" i="13" s="1"/>
  <c r="I330" i="13"/>
  <c r="K330" i="13"/>
  <c r="O330" i="13"/>
  <c r="Q330" i="13"/>
  <c r="V330" i="13"/>
  <c r="G331" i="13"/>
  <c r="M331" i="13" s="1"/>
  <c r="I331" i="13"/>
  <c r="K331" i="13"/>
  <c r="O331" i="13"/>
  <c r="Q331" i="13"/>
  <c r="V331" i="13"/>
  <c r="G333" i="13"/>
  <c r="M333" i="13" s="1"/>
  <c r="I333" i="13"/>
  <c r="K333" i="13"/>
  <c r="O333" i="13"/>
  <c r="Q333" i="13"/>
  <c r="V333" i="13"/>
  <c r="G334" i="13"/>
  <c r="I334" i="13"/>
  <c r="K334" i="13"/>
  <c r="M334" i="13"/>
  <c r="O334" i="13"/>
  <c r="Q334" i="13"/>
  <c r="V334" i="13"/>
  <c r="G335" i="13"/>
  <c r="I335" i="13"/>
  <c r="K335" i="13"/>
  <c r="M335" i="13"/>
  <c r="O335" i="13"/>
  <c r="Q335" i="13"/>
  <c r="V335" i="13"/>
  <c r="Q336" i="13"/>
  <c r="G337" i="13"/>
  <c r="I337" i="13"/>
  <c r="K337" i="13"/>
  <c r="M337" i="13"/>
  <c r="O337" i="13"/>
  <c r="O336" i="13" s="1"/>
  <c r="Q337" i="13"/>
  <c r="V337" i="13"/>
  <c r="V336" i="13" s="1"/>
  <c r="G338" i="13"/>
  <c r="M338" i="13" s="1"/>
  <c r="I338" i="13"/>
  <c r="K338" i="13"/>
  <c r="O338" i="13"/>
  <c r="Q338" i="13"/>
  <c r="V338" i="13"/>
  <c r="G339" i="13"/>
  <c r="M339" i="13" s="1"/>
  <c r="I339" i="13"/>
  <c r="I336" i="13" s="1"/>
  <c r="K339" i="13"/>
  <c r="O339" i="13"/>
  <c r="Q339" i="13"/>
  <c r="V339" i="13"/>
  <c r="G340" i="13"/>
  <c r="M340" i="13" s="1"/>
  <c r="I340" i="13"/>
  <c r="K340" i="13"/>
  <c r="O340" i="13"/>
  <c r="Q340" i="13"/>
  <c r="V340" i="13"/>
  <c r="G342" i="13"/>
  <c r="M342" i="13" s="1"/>
  <c r="I342" i="13"/>
  <c r="K342" i="13"/>
  <c r="K336" i="13" s="1"/>
  <c r="O342" i="13"/>
  <c r="Q342" i="13"/>
  <c r="V342" i="13"/>
  <c r="G344" i="13"/>
  <c r="I344" i="13"/>
  <c r="M344" i="13"/>
  <c r="V344" i="13"/>
  <c r="G345" i="13"/>
  <c r="I345" i="13"/>
  <c r="K345" i="13"/>
  <c r="K344" i="13" s="1"/>
  <c r="M345" i="13"/>
  <c r="O345" i="13"/>
  <c r="O344" i="13" s="1"/>
  <c r="Q345" i="13"/>
  <c r="Q344" i="13" s="1"/>
  <c r="V345" i="13"/>
  <c r="G348" i="13"/>
  <c r="K348" i="13"/>
  <c r="M348" i="13"/>
  <c r="Q348" i="13"/>
  <c r="G349" i="13"/>
  <c r="I349" i="13"/>
  <c r="I348" i="13" s="1"/>
  <c r="K349" i="13"/>
  <c r="M349" i="13"/>
  <c r="O349" i="13"/>
  <c r="O348" i="13" s="1"/>
  <c r="Q349" i="13"/>
  <c r="V349" i="13"/>
  <c r="V348" i="13" s="1"/>
  <c r="Q351" i="13"/>
  <c r="G352" i="13"/>
  <c r="G351" i="13" s="1"/>
  <c r="I352" i="13"/>
  <c r="I351" i="13" s="1"/>
  <c r="K352" i="13"/>
  <c r="O352" i="13"/>
  <c r="Q352" i="13"/>
  <c r="V352" i="13"/>
  <c r="V351" i="13" s="1"/>
  <c r="G353" i="13"/>
  <c r="M353" i="13" s="1"/>
  <c r="I353" i="13"/>
  <c r="K353" i="13"/>
  <c r="K351" i="13" s="1"/>
  <c r="O353" i="13"/>
  <c r="Q353" i="13"/>
  <c r="V353" i="13"/>
  <c r="G354" i="13"/>
  <c r="M354" i="13" s="1"/>
  <c r="I354" i="13"/>
  <c r="K354" i="13"/>
  <c r="O354" i="13"/>
  <c r="Q354" i="13"/>
  <c r="V354" i="13"/>
  <c r="G355" i="13"/>
  <c r="I355" i="13"/>
  <c r="K355" i="13"/>
  <c r="M355" i="13"/>
  <c r="O355" i="13"/>
  <c r="Q355" i="13"/>
  <c r="V355" i="13"/>
  <c r="G356" i="13"/>
  <c r="I356" i="13"/>
  <c r="K356" i="13"/>
  <c r="M356" i="13"/>
  <c r="O356" i="13"/>
  <c r="O351" i="13" s="1"/>
  <c r="Q356" i="13"/>
  <c r="V356" i="13"/>
  <c r="G358" i="13"/>
  <c r="I358" i="13"/>
  <c r="K358" i="13"/>
  <c r="M358" i="13"/>
  <c r="O358" i="13"/>
  <c r="Q358" i="13"/>
  <c r="V358" i="13"/>
  <c r="G359" i="13"/>
  <c r="I359" i="13"/>
  <c r="K359" i="13"/>
  <c r="M359" i="13"/>
  <c r="O359" i="13"/>
  <c r="Q359" i="13"/>
  <c r="V359" i="13"/>
  <c r="G360" i="13"/>
  <c r="I360" i="13"/>
  <c r="K360" i="13"/>
  <c r="M360" i="13"/>
  <c r="O360" i="13"/>
  <c r="Q360" i="13"/>
  <c r="V360" i="13"/>
  <c r="G362" i="13"/>
  <c r="M362" i="13" s="1"/>
  <c r="I362" i="13"/>
  <c r="K362" i="13"/>
  <c r="O362" i="13"/>
  <c r="Q362" i="13"/>
  <c r="V362" i="13"/>
  <c r="AE366" i="13"/>
  <c r="AF366" i="13"/>
  <c r="G34" i="12"/>
  <c r="BA30" i="12"/>
  <c r="BA26" i="12"/>
  <c r="BA22" i="12"/>
  <c r="BA20" i="12"/>
  <c r="BA18" i="12"/>
  <c r="BA14" i="12"/>
  <c r="BA12" i="12"/>
  <c r="BA10" i="12"/>
  <c r="G8" i="12"/>
  <c r="G9" i="12"/>
  <c r="M9" i="12" s="1"/>
  <c r="M8" i="12" s="1"/>
  <c r="I9" i="12"/>
  <c r="K9" i="12"/>
  <c r="O9" i="12"/>
  <c r="Q9" i="12"/>
  <c r="V9" i="12"/>
  <c r="G11" i="12"/>
  <c r="I11" i="12"/>
  <c r="K11" i="12"/>
  <c r="M11" i="12"/>
  <c r="O11" i="12"/>
  <c r="Q11" i="12"/>
  <c r="V11" i="12"/>
  <c r="G13" i="12"/>
  <c r="M13" i="12" s="1"/>
  <c r="I13" i="12"/>
  <c r="I8" i="12" s="1"/>
  <c r="K13" i="12"/>
  <c r="K8" i="12" s="1"/>
  <c r="O13" i="12"/>
  <c r="Q13" i="12"/>
  <c r="V13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O8" i="12" s="1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Q8" i="12" s="1"/>
  <c r="V21" i="12"/>
  <c r="V8" i="12" s="1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G28" i="12"/>
  <c r="I28" i="12"/>
  <c r="K28" i="12"/>
  <c r="K27" i="12" s="1"/>
  <c r="M28" i="12"/>
  <c r="M27" i="12" s="1"/>
  <c r="O28" i="12"/>
  <c r="O27" i="12" s="1"/>
  <c r="Q28" i="12"/>
  <c r="Q27" i="12" s="1"/>
  <c r="V28" i="12"/>
  <c r="V27" i="12" s="1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AE34" i="12"/>
  <c r="I20" i="1"/>
  <c r="I19" i="1"/>
  <c r="I18" i="1"/>
  <c r="I17" i="1"/>
  <c r="I16" i="1"/>
  <c r="I86" i="1"/>
  <c r="J85" i="1" s="1"/>
  <c r="F46" i="1"/>
  <c r="G23" i="1" s="1"/>
  <c r="G46" i="1"/>
  <c r="G25" i="1" s="1"/>
  <c r="H46" i="1"/>
  <c r="I45" i="1"/>
  <c r="I44" i="1"/>
  <c r="I43" i="1"/>
  <c r="I41" i="1"/>
  <c r="I40" i="1"/>
  <c r="I39" i="1"/>
  <c r="I46" i="1" s="1"/>
  <c r="J28" i="1"/>
  <c r="J26" i="1"/>
  <c r="G38" i="1"/>
  <c r="F38" i="1"/>
  <c r="J23" i="1"/>
  <c r="J24" i="1"/>
  <c r="J25" i="1"/>
  <c r="J27" i="1"/>
  <c r="E24" i="1"/>
  <c r="G24" i="1"/>
  <c r="E26" i="1"/>
  <c r="G26" i="1"/>
  <c r="J70" i="1" l="1"/>
  <c r="J71" i="1"/>
  <c r="J79" i="1"/>
  <c r="J80" i="1"/>
  <c r="J62" i="1"/>
  <c r="J78" i="1"/>
  <c r="J63" i="1"/>
  <c r="J64" i="1"/>
  <c r="J72" i="1"/>
  <c r="J65" i="1"/>
  <c r="J73" i="1"/>
  <c r="J81" i="1"/>
  <c r="J66" i="1"/>
  <c r="J74" i="1"/>
  <c r="J82" i="1"/>
  <c r="J59" i="1"/>
  <c r="J83" i="1"/>
  <c r="J67" i="1"/>
  <c r="J75" i="1"/>
  <c r="J60" i="1"/>
  <c r="J68" i="1"/>
  <c r="J76" i="1"/>
  <c r="J84" i="1"/>
  <c r="J61" i="1"/>
  <c r="J69" i="1"/>
  <c r="J77" i="1"/>
  <c r="A27" i="1"/>
  <c r="M33" i="14"/>
  <c r="M8" i="14"/>
  <c r="M38" i="14"/>
  <c r="G33" i="14"/>
  <c r="M82" i="14"/>
  <c r="M80" i="14" s="1"/>
  <c r="M66" i="14"/>
  <c r="M65" i="14" s="1"/>
  <c r="M32" i="14"/>
  <c r="M30" i="14" s="1"/>
  <c r="AF91" i="14"/>
  <c r="M161" i="13"/>
  <c r="M60" i="13"/>
  <c r="M336" i="13"/>
  <c r="M23" i="13"/>
  <c r="M73" i="13"/>
  <c r="M111" i="13"/>
  <c r="M287" i="13"/>
  <c r="G287" i="13"/>
  <c r="G336" i="13"/>
  <c r="G161" i="13"/>
  <c r="M91" i="13"/>
  <c r="M90" i="13" s="1"/>
  <c r="M352" i="13"/>
  <c r="M351" i="13" s="1"/>
  <c r="G252" i="13"/>
  <c r="G8" i="13"/>
  <c r="G73" i="13"/>
  <c r="AF34" i="12"/>
  <c r="I21" i="1"/>
  <c r="J45" i="1"/>
  <c r="J43" i="1"/>
  <c r="J44" i="1"/>
  <c r="J41" i="1"/>
  <c r="J39" i="1"/>
  <c r="J46" i="1" s="1"/>
  <c r="J40" i="1"/>
  <c r="J86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Josef Hlubina</author>
  </authors>
  <commentList>
    <comment ref="S6" authorId="0" shapeId="0" xr:uid="{24A53370-6F08-487E-8BD6-B6CF00521BF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B42151E-363B-404D-A340-74E321AAFCB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Josef Hlubina</author>
  </authors>
  <commentList>
    <comment ref="S6" authorId="0" shapeId="0" xr:uid="{88F6EE62-60C4-4CBC-BA72-BBE4B36C63C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09F6496-6034-4687-A612-908965768C8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Josef Hlubina</author>
  </authors>
  <commentList>
    <comment ref="S6" authorId="0" shapeId="0" xr:uid="{937C7282-A27F-4FC1-9AA1-95070518AE5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91534BE-D731-4E73-9670-FA60431FC80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<sst xmlns="http://schemas.openxmlformats.org/spreadsheetml/2006/main" count="2869" uniqueCount="833">
  <si>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</si>
  <si>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</si>
  <si>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</si>
  <si>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</si>
  <si>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</si>
  <si>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</si>
  <si>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</si>
  <si>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</si>
  <si>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</si>
  <si>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</si>
  <si>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</si>
  <si>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</si>
  <si>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</si>
  <si>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</si>
  <si>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</si>
  <si>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</si>
  <si>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</si>
  <si>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</si>
  <si>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</si>
  <si>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</si>
  <si>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</si>
  <si>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</si>
  <si>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</si>
  <si>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</si>
  <si>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</si>
  <si>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</si>
  <si>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</si>
  <si>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</si>
  <si>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</si>
  <si>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</si>
  <si>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</si>
  <si>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</si>
  <si>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</si>
  <si>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</si>
  <si>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</si>
  <si>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</si>
  <si>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</si>
  <si>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</si>
  <si>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</si>
  <si>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</si>
  <si>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</si>
  <si>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</si>
  <si>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</si>
  <si>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255Z031</t>
  </si>
  <si>
    <t>BD Drobného, OPS</t>
  </si>
  <si>
    <t>Stavba</t>
  </si>
  <si>
    <t>Ostatní a vedlejší náklady</t>
  </si>
  <si>
    <t>00</t>
  </si>
  <si>
    <t>Vedlejší a ostatní náklady</t>
  </si>
  <si>
    <t>Stavební objekt</t>
  </si>
  <si>
    <t>D.1.2.4</t>
  </si>
  <si>
    <t>Strojní část</t>
  </si>
  <si>
    <t>D.1.2.5</t>
  </si>
  <si>
    <t>MaR</t>
  </si>
  <si>
    <t>Celkem za stavbu</t>
  </si>
  <si>
    <t>CZK</t>
  </si>
  <si>
    <t>#POPS</t>
  </si>
  <si>
    <t>Popis stavby: 255Z031 - BD Drobného, OPS</t>
  </si>
  <si>
    <t>#POPO</t>
  </si>
  <si>
    <t>Popis objektu: 00 - Vedlejší a ostatní náklady</t>
  </si>
  <si>
    <t>#POPR</t>
  </si>
  <si>
    <t>Popis rozpočtu: 00 - Vedlejší a ostatní náklady</t>
  </si>
  <si>
    <t>Popis objektu: 255Z031 - BD Drobného, OPS</t>
  </si>
  <si>
    <t>Popis rozpočtu: D.1.2.4 - Strojní část</t>
  </si>
  <si>
    <t>Popis rozpočtu: D.1.2.5 - MaR</t>
  </si>
  <si>
    <t>Rekapitulace dílů</t>
  </si>
  <si>
    <t>Typ dílu</t>
  </si>
  <si>
    <t>3</t>
  </si>
  <si>
    <t>Svislé a kompletní konstrukce</t>
  </si>
  <si>
    <t>61</t>
  </si>
  <si>
    <t>Úpravy povrchů vnitřní</t>
  </si>
  <si>
    <t>700B</t>
  </si>
  <si>
    <t>Demontáže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</si>
  <si>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</si>
  <si>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</si>
  <si>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</si>
  <si>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</si>
  <si>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</si>
  <si>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</si>
  <si>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700</t>
  </si>
  <si>
    <t>HZS - revize, zkoušky, nezměřitelné práce</t>
  </si>
  <si>
    <t>711</t>
  </si>
  <si>
    <t>Izolace proti vodě</t>
  </si>
  <si>
    <t>713</t>
  </si>
  <si>
    <t>Izolace tepelné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</si>
  <si>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</si>
  <si>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</si>
  <si>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</si>
  <si>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</si>
  <si>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</si>
  <si>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</si>
  <si>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</si>
  <si>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</si>
  <si>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</si>
  <si>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</si>
  <si>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</si>
  <si>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</si>
  <si>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784</t>
  </si>
  <si>
    <t>Malby</t>
  </si>
  <si>
    <t>MaR_1</t>
  </si>
  <si>
    <t>Periferie</t>
  </si>
  <si>
    <t>MaR_2</t>
  </si>
  <si>
    <t>Řídící systém</t>
  </si>
  <si>
    <t>MaR_3</t>
  </si>
  <si>
    <t>Software</t>
  </si>
  <si>
    <t>MaR_4</t>
  </si>
  <si>
    <t>Rozvaděče</t>
  </si>
  <si>
    <t>MAR_5</t>
  </si>
  <si>
    <t>Kabelové trasy, kabely</t>
  </si>
  <si>
    <t>MAR_6</t>
  </si>
  <si>
    <t>Ostatní elektro</t>
  </si>
  <si>
    <t>MAR_7</t>
  </si>
  <si>
    <t>Ostatní montáže</t>
  </si>
  <si>
    <t>MAR_8</t>
  </si>
  <si>
    <t>Jiné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</si>
  <si>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</si>
  <si>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</si>
  <si>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</si>
  <si>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</si>
  <si>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</si>
  <si>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</si>
  <si>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</si>
  <si>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</si>
  <si>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</si>
  <si>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</si>
  <si>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</si>
  <si>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</si>
  <si>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</si>
  <si>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</si>
  <si>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</si>
  <si>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</si>
  <si>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</si>
  <si>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</si>
  <si>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</si>
  <si>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</si>
  <si>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</si>
  <si>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</si>
  <si>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</si>
  <si>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</si>
  <si>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</si>
  <si>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</si>
  <si>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</si>
  <si>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</si>
  <si>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</si>
  <si>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</si>
  <si>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</si>
  <si>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</si>
  <si>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</si>
  <si>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</si>
  <si>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</si>
  <si>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005121010R</t>
  </si>
  <si>
    <t>Vybudování zařízení staveniště</t>
  </si>
  <si>
    <t>Soubor</t>
  </si>
  <si>
    <t>RTS 25/ II</t>
  </si>
  <si>
    <t>Indiv</t>
  </si>
  <si>
    <t>VRN</t>
  </si>
  <si>
    <t>Modrá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</si>
  <si>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</si>
  <si>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</si>
  <si>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</si>
  <si>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</si>
  <si>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</si>
  <si>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</si>
  <si>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</si>
  <si>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</si>
  <si>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</si>
  <si>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</si>
  <si>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</si>
  <si>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Běžná</t>
  </si>
  <si>
    <t>Koordinace stavebních a technologických dodávek stavby.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</si>
  <si>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</si>
  <si>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</si>
  <si>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</si>
  <si>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</si>
  <si>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</si>
  <si>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</si>
  <si>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</si>
  <si>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005122010R1</t>
  </si>
  <si>
    <t>Provozní vlivy</t>
  </si>
  <si>
    <t>Vlastní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</si>
  <si>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</si>
  <si>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</si>
  <si>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005211010R69</t>
  </si>
  <si>
    <t>Předání a převzetí díla</t>
  </si>
  <si>
    <t>Náklady spojené s účastí zhotovitele na předání a převzetí staveniště.</t>
  </si>
  <si>
    <t>005231040R7</t>
  </si>
  <si>
    <t>Veškeré zkoušky, revize, doklady nutné k realizaci a následnému provozu díla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</si>
  <si>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</si>
  <si>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ON2</t>
  </si>
  <si>
    <t>Úklid staveniště</t>
  </si>
  <si>
    <t xml:space="preserve">hod   </t>
  </si>
  <si>
    <t>Práce</t>
  </si>
  <si>
    <t>POL1_</t>
  </si>
  <si>
    <t>004111010R1</t>
  </si>
  <si>
    <t>Průzkumné práce před zahájením díla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</si>
  <si>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</si>
  <si>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ON1</t>
  </si>
  <si>
    <t>Předávací dokumentace stavby</t>
  </si>
  <si>
    <t>kpl</t>
  </si>
  <si>
    <t>ON3</t>
  </si>
  <si>
    <t>Kompletace dokladové části pro předání díla</t>
  </si>
  <si>
    <t>soubor</t>
  </si>
  <si>
    <t>SUM</t>
  </si>
  <si>
    <t>END</t>
  </si>
  <si>
    <t>Položkový soupis prací a dodávek</t>
  </si>
  <si>
    <t>310236261R00</t>
  </si>
  <si>
    <t>Zazdívka otvorů o ploše přes 0,0225 m2 do 0,09 m2 ve zdivu nadzákladovém cihlami pálenými o tloušťce zdi přes 450 do 600 mm, Malta zdicí obyčejná (G); pojivo: vápenocementové; zrnitost do 4,0 mm; M 2,5 N/mm2</t>
  </si>
  <si>
    <t>kus</t>
  </si>
  <si>
    <t>801-4</t>
  </si>
  <si>
    <t>RTS 25/ I</t>
  </si>
  <si>
    <t>včetně pomocného pracovního lešení</t>
  </si>
  <si>
    <t>SPI</t>
  </si>
  <si>
    <t>319201315R00</t>
  </si>
  <si>
    <t>Vyrovnání povrchu zdiva pod omítku maltou ze SMS tloušťka 10 mm, Malta zdicí obyčejná (G); pojivo: vápenocementové; zrnitost do 4,0 mm; M 5 N/mm2</t>
  </si>
  <si>
    <t>m2</t>
  </si>
  <si>
    <t>801-1</t>
  </si>
  <si>
    <t>maltou ze suché směsi, bez pomocného lešení,</t>
  </si>
  <si>
    <t>58</t>
  </si>
  <si>
    <t>VV</t>
  </si>
  <si>
    <t>612409991RT2</t>
  </si>
  <si>
    <t>Začištění omítek kolem oken, dveří a obkladů apod. s použitím suché maltové směsi, Omítka s anorganickým pojivem obyčejná (GP), štuková; pojivo: vápenocementové; zrnitost do 1,0 mm; nanášení: ručně; barva: bílá</t>
  </si>
  <si>
    <t>m</t>
  </si>
  <si>
    <t>(2,8)*2+4,8</t>
  </si>
  <si>
    <t>612451320R00</t>
  </si>
  <si>
    <t>Oprava vnitřních cementových omítek stěn v množství opravované plochy přes 10 do 30 %, hladkých, Omítka s anorganickým pojivem obyčejná (GP); pojivo: cementové; zrnitost do 2,0 mm</t>
  </si>
  <si>
    <t>Včetně pomocného pracovního lešení o výšce podlahy do 1900 mm a pro zatížení do 1,5 kPa.</t>
  </si>
  <si>
    <t>612474611R00</t>
  </si>
  <si>
    <t>Omítka vnitřní stěn ze suché směsi třívrstvá, vápenocementové jádro, vápenný štuk, na pálené cihly a tvarovky, ruční zpracování, Omítka s anorganickým pojivem obyčejná (GP), jádrová; pojivo: vápenocementové; zrnitost do 2,0 mm; nanášení: ručně; lambda = 0,610 W/(m.K)</t>
  </si>
  <si>
    <t>kompletní souvrství</t>
  </si>
  <si>
    <t>713400821R00</t>
  </si>
  <si>
    <t>Odstranění tepelné izolace potrubí pásy nebo foĺiemi  potrubí</t>
  </si>
  <si>
    <t>800-713</t>
  </si>
  <si>
    <t>722130919R00</t>
  </si>
  <si>
    <t>Opravy vodovodního potrubí závitového přeřezání ocelové trubky, přes DN 50 do DN 100</t>
  </si>
  <si>
    <t>800-721</t>
  </si>
  <si>
    <t>722170801R00</t>
  </si>
  <si>
    <t>Demontáž potrubí z trubek z PH tlakových do D 32 mm</t>
  </si>
  <si>
    <t>Odkaz na mn. položky pořadí 61 : 21,00000</t>
  </si>
  <si>
    <t>Odkaz na mn. položky pořadí 60 : 10,00000</t>
  </si>
  <si>
    <t>722260814R00</t>
  </si>
  <si>
    <t>Demontáž vodoměrů závitových G 5/4"</t>
  </si>
  <si>
    <t>724311811R00</t>
  </si>
  <si>
    <t>Demontáž tlakových nádrží do 300 litrů</t>
  </si>
  <si>
    <t>732110812R00</t>
  </si>
  <si>
    <t>Demontáž rozdělovačů a sběračů přes 100 do DN 200</t>
  </si>
  <si>
    <t>800-731</t>
  </si>
  <si>
    <t>732211815R00</t>
  </si>
  <si>
    <t>Demontáž ohříváků zásobníkových ležatých  o obsahu přes 630 do 1 600 l</t>
  </si>
  <si>
    <t>732214813R00</t>
  </si>
  <si>
    <t>Demontáž ohříváků zásobníkových - vypouštění vody z ohříváků  o obsahu do 630 l</t>
  </si>
  <si>
    <t>732225812R00</t>
  </si>
  <si>
    <t>Demontáž výměníků tepla protiproudých stavebnicových typ SVT - jednoho článku  o výhřevné ploše 2,3 m2</t>
  </si>
  <si>
    <t>732320814R00</t>
  </si>
  <si>
    <t>Demontáž nádrží beztlakých nebo tlakových - odpojení od rozvodů potrubí  nádrží o obsahu přes 200 do 500 l</t>
  </si>
  <si>
    <t>732393816R00</t>
  </si>
  <si>
    <t>Ostatní - rozřezání demontovaných nádrží  o obsahu nádrže přes 1000 do 2000 l</t>
  </si>
  <si>
    <t>732420811R00</t>
  </si>
  <si>
    <t>Demontáž čerpadel oběhových spirálních(do potrubí) DN 25</t>
  </si>
  <si>
    <t>733110810R00</t>
  </si>
  <si>
    <t>Demontáž potrubí z ocelových trubek závitových přes 50 do DN 80</t>
  </si>
  <si>
    <t>Odkaz na mn. položky pořadí 109 : 10,00000</t>
  </si>
  <si>
    <t>Odkaz na mn. položky pořadí 108 : 10,00000</t>
  </si>
  <si>
    <t>Odkaz na mn. položky pořadí 107 : 10,50000</t>
  </si>
  <si>
    <t>733890801R00</t>
  </si>
  <si>
    <t>Vnitrostaveništní přemístění demontovaných hmot rozvodů potrubí vodorovně do 100 m  z objektů výšky do 6 m</t>
  </si>
  <si>
    <t>t</t>
  </si>
  <si>
    <t>734100812R00</t>
  </si>
  <si>
    <t>Demontáž přírubových armatur se dvěma přírubami, přes 50 do DN 100</t>
  </si>
  <si>
    <t>734200824R00</t>
  </si>
  <si>
    <t>Demontáž závitových armatur se dvěma závity, přes 6/4 do G 2"</t>
  </si>
  <si>
    <t>734410811R00</t>
  </si>
  <si>
    <t>Demontáž teploměrů přímých a rohových</t>
  </si>
  <si>
    <t>734420811R00</t>
  </si>
  <si>
    <t>Demontáž tlakoměrů se spodním přípojením</t>
  </si>
  <si>
    <t>767996801R00</t>
  </si>
  <si>
    <t>Demontáž ostatních doplňků staveb atypických konstrukcí  o hmotnosti přes 20 do 50 kg</t>
  </si>
  <si>
    <t>kg</t>
  </si>
  <si>
    <t>800-767</t>
  </si>
  <si>
    <t>732211813R001</t>
  </si>
  <si>
    <t>Demontáž ohříváků závěsných do 500 l</t>
  </si>
  <si>
    <t>909      R0011</t>
  </si>
  <si>
    <t>Hzs-nezmeritelne práce při demontáži</t>
  </si>
  <si>
    <t>h</t>
  </si>
  <si>
    <t>HZS</t>
  </si>
  <si>
    <t>POL10_</t>
  </si>
  <si>
    <t>998732202R00</t>
  </si>
  <si>
    <t>Přesun hmot pro strojovny v objektech výšky do 12 m</t>
  </si>
  <si>
    <t>Přesun hmot</t>
  </si>
  <si>
    <t>POL7_</t>
  </si>
  <si>
    <t>979981101R00</t>
  </si>
  <si>
    <t>Kontejner, přistavení na 24 h, odvoz a likvidace, kapacita 3 t, suť bez příměsí</t>
  </si>
  <si>
    <t>801-3</t>
  </si>
  <si>
    <t>Přesun suti</t>
  </si>
  <si>
    <t>POL8_</t>
  </si>
  <si>
    <t>941955004R00</t>
  </si>
  <si>
    <t>Lešení lehké pracovní pomocné pomocné, o výšce lešeňové podlahy přes 2,5 do 3,5 m</t>
  </si>
  <si>
    <t>800-3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</si>
  <si>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</si>
  <si>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</si>
  <si>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strojovna : 19,27</t>
  </si>
  <si>
    <t>komunikace : 72</t>
  </si>
  <si>
    <t>952902110R00</t>
  </si>
  <si>
    <t>Čištění budov zametáním v místnostech, chodbách, na schodišti a na půdě</t>
  </si>
  <si>
    <t>Odkaz na mn. položky pořadí 30 : 91,27000</t>
  </si>
  <si>
    <t>622903111R00</t>
  </si>
  <si>
    <t>Očištění zdiva nebo betonu zdí a valů před započetím oprav ručně</t>
  </si>
  <si>
    <t>801-5</t>
  </si>
  <si>
    <t>před započetím oprav</t>
  </si>
  <si>
    <t>Včetně odstranění mechu, případně i jiných rostlin a jejich odklizení na vzdálenost do 20 m.</t>
  </si>
  <si>
    <t>Odkaz na mn. položky pořadí 35 : 58,00025</t>
  </si>
  <si>
    <t>971033361R00</t>
  </si>
  <si>
    <t>Vybourání otvorů ve zdivu cihelném z jakýchkoliv cihel pálených  na jakoukoliv maltu vápenou nebo vápenocementovou, plochy do 0,09 m2, tloušťky do 600 mm</t>
  </si>
  <si>
    <t>základovém nebo nadzákladovém,</t>
  </si>
  <si>
    <t>Včetně pomocného lešení o výšce podlahy do 1900 mm a pro zatížení do 1,5 kPa  (150 kg/m2).</t>
  </si>
  <si>
    <t>971035361R00</t>
  </si>
  <si>
    <t>Vybourání otvorů ve zdivu cihelném z jakýchkoliv cihel pálených  na maltu cementovou, plochy do 0,09 m2, tloušťky do 600 mm</t>
  </si>
  <si>
    <t>978013191R00</t>
  </si>
  <si>
    <t>Otlučení omítek vápenných nebo vápenocementových vnitřních s vyškrabáním spár, s očištěním zdiva stěn, v rozsahu do 100 %</t>
  </si>
  <si>
    <t>17,71*3,275</t>
  </si>
  <si>
    <t>732339993R00</t>
  </si>
  <si>
    <t>Nádoby expanzní tlakové Zkoušky a revize revize expanzní tlakové nádoby do 500 l</t>
  </si>
  <si>
    <t>R03</t>
  </si>
  <si>
    <t>Výchozí revize</t>
  </si>
  <si>
    <t>900      RT322</t>
  </si>
  <si>
    <t>Hzs, nepředvídatelné práce při rekonstrukci strojovny</t>
  </si>
  <si>
    <t>904      R02b</t>
  </si>
  <si>
    <t>Hzs-zkousky v ramci montaz.praci, Dilatační zkouška</t>
  </si>
  <si>
    <t>904      R03.1</t>
  </si>
  <si>
    <t>Hzs-zkousky v ramci montaz.praci, Napuštění systému upravenou vodou, odvzdušnění</t>
  </si>
  <si>
    <t>904      R04</t>
  </si>
  <si>
    <t>Hzs-zkousky v ramci montaz.praci, Koordinace s ost. profesemi (ZTI, VZT, Mar + elektro)</t>
  </si>
  <si>
    <t>904      R01</t>
  </si>
  <si>
    <t>Hzs-zkousky v ramci montaz.praci, Komplexni vyzkouseni</t>
  </si>
  <si>
    <t>R-položka</t>
  </si>
  <si>
    <t>POL12_1</t>
  </si>
  <si>
    <t>904      R02</t>
  </si>
  <si>
    <t>Hzs-zkousky v ramci montaz.praci, Topná zkouška</t>
  </si>
  <si>
    <t>711132311R0011</t>
  </si>
  <si>
    <t>Izolace proti vlhkosti a beztlakové vodě nopovými fóliemi na ploše svislé S vrstva, odvětrávací a drenážní s integrovanou mřížkou pro aplikaci omítky výška nopku 8,0 mm</t>
  </si>
  <si>
    <t>Odkaz na mn. položky pořadí 32 : 58,00025</t>
  </si>
  <si>
    <t xml:space="preserve">profilovaná fólie s nosnou mřížkou SÚ2 : </t>
  </si>
  <si>
    <t>711823129RT211</t>
  </si>
  <si>
    <t>Montáž provětrávací ukončovací lišty k nopové fólii, včetně dodávky lišty</t>
  </si>
  <si>
    <t>lišta : 2*15,67</t>
  </si>
  <si>
    <t>998711201R00</t>
  </si>
  <si>
    <t>Přesun hmot pro izolace proti vodě svisle do 6 m</t>
  </si>
  <si>
    <t>800-711</t>
  </si>
  <si>
    <t>50 m vodorovně měřeno od těžiště půdorysné plochy skládky do těžiště půdorysné plochy objektu</t>
  </si>
  <si>
    <t>722182014R001</t>
  </si>
  <si>
    <t>Montáž tepelné izolace skruží na potrubí přímé, lepicí páska</t>
  </si>
  <si>
    <t>Odkaz na mn. položky pořadí 54 : 10,00000</t>
  </si>
  <si>
    <t>Odkaz na mn. položky pořadí 55 : 10,00000</t>
  </si>
  <si>
    <t>722182098KPL</t>
  </si>
  <si>
    <t>Příplatek za montáž izolačních tvarovek</t>
  </si>
  <si>
    <t>sbr.</t>
  </si>
  <si>
    <t>28323361R</t>
  </si>
  <si>
    <t>páska spojovací Al, PE; samolepicí; jednostranně; spoj parotěsný; š = 50,0 mm; l = 100 m</t>
  </si>
  <si>
    <t>SPCM</t>
  </si>
  <si>
    <t>Specifikace</t>
  </si>
  <si>
    <t>POL3_</t>
  </si>
  <si>
    <t>283771092R</t>
  </si>
  <si>
    <t>Výrobek izolační pro instalace z polyethylenové pěny (PEF) tvar: pouzdro; s podélným nářezem; vnitřní d = 25 mm; tl = 13 mm; provozní teplota -40 až 90 °C</t>
  </si>
  <si>
    <t>2837711523R</t>
  </si>
  <si>
    <t>Výrobek izolační pro instalace z polyethylenové pěny (PEF) tvar: pouzdro; s podélným nářezem; vnitřní d = 40 mm; tl = 13 mm; provozní teplota -40 až 90 °C</t>
  </si>
  <si>
    <t>28377670R</t>
  </si>
  <si>
    <t>páska spojovací PVC; samolepicí; jednostranně; tl. 0,19 mm; š = 38,0 mm; l = 20 m</t>
  </si>
  <si>
    <t>631547013R</t>
  </si>
  <si>
    <t>Výrobek izolační pro instalace z minerální vlny (MW) tvar: pouzdro; s podélným nářezem; vnitřní d = 22 mm; tl = 20 mm; povrchová úprava: hliníková fólie se skleněnou mřížkou; OH = 100 kg/m3; provozní teplota do 250 °C</t>
  </si>
  <si>
    <t>631547115R</t>
  </si>
  <si>
    <t>Výrobek izolační pro instalace z minerální vlny (MW) tvar: pouzdro; s podélným nářezem; vnitřní d = 35 mm; tl = 30 mm; povrchová úprava: hliníková fólie se skleněnou mřížkou; OH = 100 kg/m3; provozní teplota do 250 °C</t>
  </si>
  <si>
    <t>631547318R</t>
  </si>
  <si>
    <t>Výrobek izolační pro instalace z minerální vlny (MW) tvar: pouzdro; s podélným nářezem; vnitřní d = 54 mm; tl = 50 mm; povrchová úprava: hliníková fólie se skleněnou mřížkou; OH = 100 kg/m3; provozní teplota do 250 °C</t>
  </si>
  <si>
    <t>631547319R</t>
  </si>
  <si>
    <t>Výrobek izolační pro instalace z minerální vlny (MW) tvar: pouzdro; s podélným nářezem; vnitřní d = 60 mm; tl = 50 mm; povrchová úprava: hliníková fólie se skleněnou mřížkou; OH = 100 kg/m3; provozní teplota do 250 °C</t>
  </si>
  <si>
    <t>Odkaz na mn. položky pořadí 105 : 22,00000</t>
  </si>
  <si>
    <t>998713202R00</t>
  </si>
  <si>
    <t>Přesun hmot pro izolace tepelné v objektech výšky do 12 m</t>
  </si>
  <si>
    <t>50 m vodorovně</t>
  </si>
  <si>
    <t>722172912R00</t>
  </si>
  <si>
    <t>Opravy vodovodního potrubí z plastových trubek propojení plastového potrubí polyfuzí, D 20 mm</t>
  </si>
  <si>
    <t>722172914R00</t>
  </si>
  <si>
    <t>Opravy vodovodního potrubí z plastových trubek propojení plastového potrubí polyfuzí, D 32 mm</t>
  </si>
  <si>
    <t>722178712R00</t>
  </si>
  <si>
    <t>Potrubí vícevrstvé PP-RCT/ PP-RCT+BF/ PP-RCT, D 25 mm, s 3,5 mm, S 3,2, polyfúzně svařované, Trubka plastová skladba: PP-RCT - PP-RCT+BF - PP-RCT; ohebná; de = 25,0 mm; tl. stěny = 3,5 mm; SDR 7,4; teplota média do 90 °C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</si>
  <si>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</si>
  <si>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</si>
  <si>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</si>
  <si>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722178714R00</t>
  </si>
  <si>
    <t>Potrubí vícevrstvé PP-RCT/ PP-RCT+BF/ PP-RCT, D 40 mm, s 5,5 mm, S 3,2, polyfúzně svařované, Trubka plastová skladba: PP-RCT - PP-RCT+BF - PP-RCT; ohebná; de = 40,0 mm; tl. stěny = 5,5 mm; SDR 7,4; teplota média do 90 °C</t>
  </si>
  <si>
    <t>722190901R00</t>
  </si>
  <si>
    <t>Uzavření nebo otevření vodovodního potrubí při opravě</t>
  </si>
  <si>
    <t>včetně vypuštění a napuštění,</t>
  </si>
  <si>
    <t>722224111R00</t>
  </si>
  <si>
    <t>Kohout kulový, vypouštěcí a napouštěcí, vnější závit, mosazný, DN 15, PN 10, včetně dodávky materiálu</t>
  </si>
  <si>
    <t>722229103R00</t>
  </si>
  <si>
    <t>Montáž armatury závitové s jedním závitem G 1"</t>
  </si>
  <si>
    <t>Odkaz na mn. položky pořadí 67 : 1,00000</t>
  </si>
  <si>
    <t>722238313R00</t>
  </si>
  <si>
    <t xml:space="preserve">Ventil </t>
  </si>
  <si>
    <t>722238315R00</t>
  </si>
  <si>
    <t>2</t>
  </si>
  <si>
    <t>722237123R00</t>
  </si>
  <si>
    <t>Kohout kulový, mosazný, vnitřní-vnitřní závit, DN 25, PN 35</t>
  </si>
  <si>
    <t>1</t>
  </si>
  <si>
    <t>722238512R00</t>
  </si>
  <si>
    <t>Filtr vodovodní, mosazný, vnitřní-vnitřní závit , DN 20, PN 10, včetně dodávky materiálu</t>
  </si>
  <si>
    <t>722237662R00</t>
  </si>
  <si>
    <t>Klapka vodovodní, zpětná, vodorovná, mosazná, vnitřní-vnitřní závit, DN 20, PN 16</t>
  </si>
  <si>
    <t>722237664R00</t>
  </si>
  <si>
    <t>Klapka vodovodní, zpětná, vodorovná, mosazná, vnitřní-vnitřní závit, DN 32, PN 12</t>
  </si>
  <si>
    <t>722239102R00</t>
  </si>
  <si>
    <t>Montáž armatury závitové se dvěma závity G 3/4"</t>
  </si>
  <si>
    <t>Odkaz na mn. položky pořadí 69 : 1,00000</t>
  </si>
  <si>
    <t>Odkaz na mn. položky pořadí 65 : 2,00000</t>
  </si>
  <si>
    <t>Odkaz na mn. položky pořadí 68 : 1,00000</t>
  </si>
  <si>
    <t>722239103R00</t>
  </si>
  <si>
    <t>Montáž armatury závitové se dvěma závity G 1"</t>
  </si>
  <si>
    <t>722239104R00</t>
  </si>
  <si>
    <t>Montáž armatury závitové se dvěma závity G 5/4"</t>
  </si>
  <si>
    <t>722269113R00</t>
  </si>
  <si>
    <t>Montáž vodoměru závitového jednovtokového suchoběžného, G1"</t>
  </si>
  <si>
    <t>Odkaz na mn. položky pořadí 81 : 1,00000</t>
  </si>
  <si>
    <t>722290234R00</t>
  </si>
  <si>
    <t>Proplach a dezinfekce vodovodního potrubí do DN 80</t>
  </si>
  <si>
    <t>Včetně dodání desinfekčního prostředku.</t>
  </si>
  <si>
    <t>734255135R00</t>
  </si>
  <si>
    <t>Ventil pojistný závitový 6,0 bar, mosazný, DN 25, vnitřní-vnitřní závit, včetně dodávky materiálu</t>
  </si>
  <si>
    <t>722280106R001</t>
  </si>
  <si>
    <t>Tlaková zkouška vodovodního potrubí do DN 32 mm</t>
  </si>
  <si>
    <t>Včetně dodávky vody, uzavření a zabezpečení konců potrubí.</t>
  </si>
  <si>
    <t>734421160R0012</t>
  </si>
  <si>
    <t>Tlakoměr deformační 0-10 bar</t>
  </si>
  <si>
    <t>734429101R001</t>
  </si>
  <si>
    <t>Montáž tlakoměru deformačního</t>
  </si>
  <si>
    <t>RTS 24/ II</t>
  </si>
  <si>
    <t>Odkaz na mn. položky pořadí 78 : 1,00000</t>
  </si>
  <si>
    <t>ZT2.2</t>
  </si>
  <si>
    <t>Cirkulační nerezové čerpadlo, jmenovitý průtok 1,5 m3/h, jmen. dopr. výška 2,01 m, DN25</t>
  </si>
  <si>
    <t>ZT2.3</t>
  </si>
  <si>
    <t>Vícevtokový domovní vodoměr 25/6,3</t>
  </si>
  <si>
    <t>998722201R00</t>
  </si>
  <si>
    <t>Přesun hmot pro vnitřní vodovod v objektech výšky do 6 m</t>
  </si>
  <si>
    <t>vodorovně do 50 m</t>
  </si>
  <si>
    <t>724251103R00</t>
  </si>
  <si>
    <t>Montáž akumulačního zásobníku teplé vody ocelového, o objemu přes 800 l do 1000 l</t>
  </si>
  <si>
    <t>osazení zásobníku na betonový základ s napojením na potrubní rozvody, bez dodávky zásobníku, beznákladů na podkladní konstrukci</t>
  </si>
  <si>
    <t>Odkaz na mn. položky pořadí 93 : 1,00000</t>
  </si>
  <si>
    <t>724301106R00</t>
  </si>
  <si>
    <t>Montáž nádoby expanzní pro vodárenské systémy s vakem/ s membránou, o objemu 33 l</t>
  </si>
  <si>
    <t>osazení nádoby do potrubního rozvodu, s ukotvením do zdi nebo do podlahy včetně kotvicího materiálu. Bez dodávky nádoby, armatur a přípojného šroubení.</t>
  </si>
  <si>
    <t>Odkaz na mn. položky pořadí 99 : 1,00000</t>
  </si>
  <si>
    <t>732111315R00</t>
  </si>
  <si>
    <t>Rozdělovače a sběrače včetně dodávky (výroby) těles  trubková hrdla rozdělovačů a sběračů bez přírub, DN 32, Trubka ocelová bezešvá; hladká; materiál: uhlíková ocel; značka: 11 353 (SPT360); de = 38,0 mm; tl. stěny = 2,6 mm</t>
  </si>
  <si>
    <t>732111318R00</t>
  </si>
  <si>
    <t>Rozdělovače a sběrače včetně dodávky (výroby) těles  trubková hrdla rozdělovačů a sběračů bez přírub, DN 50, Trubka ocelová bezešvá; tlaková; materiál: uhlíková ocel; značka: P235TR2 (1.0255); de = 57,0 mm; tl. stěny = 2,9 mm</t>
  </si>
  <si>
    <t>732119191R00</t>
  </si>
  <si>
    <t>Rozdělovače a sběrače dodávka těles ve specifikaci  tělěs rozdělovačů a sběračů o délce 1 m, DN 100</t>
  </si>
  <si>
    <t>Odkaz na mn. položky pořadí 90 : 1,00000</t>
  </si>
  <si>
    <t>732339108R00</t>
  </si>
  <si>
    <t>Nádoby expanzní tlakové Montáž nádob expanzních tlakových o obsahu 200 l</t>
  </si>
  <si>
    <t>Odkaz na mn. položky pořadí 97 : 1,00000</t>
  </si>
  <si>
    <t>732429111R00</t>
  </si>
  <si>
    <t>Čerpadla teplovodní Montáž čerpadel teplovodních oběhových spirálních DN 25</t>
  </si>
  <si>
    <t>Odkaz na mn. položky pořadí 95 : 1,00000</t>
  </si>
  <si>
    <t>Odkaz na mn. položky pořadí 96 : 1,00000</t>
  </si>
  <si>
    <t>STR 1.5</t>
  </si>
  <si>
    <t>Kombinovaný rozdělovač a sběrač, MODUL 100, PN 6, l=1300 mm, m=28,3 kg</t>
  </si>
  <si>
    <t xml:space="preserve">ks    </t>
  </si>
  <si>
    <t>STR 1.5.a</t>
  </si>
  <si>
    <t>Příslušenství rozdělovače - nástěnná konzola NK 65-125, m=1,5 kgx3</t>
  </si>
  <si>
    <t>STR 1.5.b</t>
  </si>
  <si>
    <t>Příslušenství rozdělovače - tepelná izolace PUR M 100</t>
  </si>
  <si>
    <t>ZT 1.1</t>
  </si>
  <si>
    <t>Nabíjecí zásobník, objem 800 l, 10 bar + měkká snímatelná tepelná izolace</t>
  </si>
  <si>
    <t>40540512099</t>
  </si>
  <si>
    <t>OPS - bloková výměníková stanice 120/120 kW statický ocel.profil.rám s antikor.nátěrem, patky, vč. dopravy a izolace</t>
  </si>
  <si>
    <t>POL3_0</t>
  </si>
  <si>
    <t>Předávací stanice</t>
  </si>
  <si>
    <t>120/120 kW předávací stanice</t>
  </si>
  <si>
    <t/>
  </si>
  <si>
    <t>Montáž na statický ocelový rám z čtvercových profilů s antikorozní úpravou, namontovaný na patkách odolných proti vibracím.</t>
  </si>
  <si>
    <t>Vytápění: 120 kW</t>
  </si>
  <si>
    <t>Teplá voda: 120 kW</t>
  </si>
  <si>
    <t>Návrhové teploty:</t>
  </si>
  <si>
    <t>Vytápění: 80-60 / 70-50 °C</t>
  </si>
  <si>
    <t>Teplá voda: 65-35 / 10-55 °C</t>
  </si>
  <si>
    <t>Max. přípustná teplota: 130 / 90 °C</t>
  </si>
  <si>
    <t>Primární: DN50</t>
  </si>
  <si>
    <t>Sekundární: DN50</t>
  </si>
  <si>
    <t>Teplá voda: DN32</t>
  </si>
  <si>
    <t>Primární strana:</t>
  </si>
  <si>
    <t>2 ks kulový kohout G2"</t>
  </si>
  <si>
    <t>1 ks lapač nečistot DN50</t>
  </si>
  <si>
    <t>1 ks regulátor průtoku + dvoucestný ventil DN25</t>
  </si>
  <si>
    <t>2 ks servopohon s havarijní funkcí 230 V</t>
  </si>
  <si>
    <t>1 ks Modulární ultrazvukový měřič tepla/chladu s odděleným průtokoměrem  (Qp 6,0 m3/h, DN 25/32, PN 16/25)</t>
  </si>
  <si>
    <t>1 ks M-Bus s výstupem 230 V pro měřič tepla</t>
  </si>
  <si>
    <t>2 ks deskový výměník tepla</t>
  </si>
  <si>
    <t>2 ks teploměr 0–120 °C</t>
  </si>
  <si>
    <t>2 ks manometr 0–10 bar vč. uzavíracího ventilu</t>
  </si>
  <si>
    <t>4 ks vypouštěcí ventil</t>
  </si>
  <si>
    <t>Sekundární strana:</t>
  </si>
  <si>
    <t>1 ks membránový bezpečnostní ventil 3,5 bar</t>
  </si>
  <si>
    <t>1 ks připojení tlakové expanze G1" vč. záslepky</t>
  </si>
  <si>
    <t>3 ks vsuvka 1/2" vč. zátky</t>
  </si>
  <si>
    <t>2 ks vypouštěcí ventil</t>
  </si>
  <si>
    <t>Teplá voda:</t>
  </si>
  <si>
    <t>3 ks kulový kohout</t>
  </si>
  <si>
    <t>1 ks lapač nečistot</t>
  </si>
  <si>
    <t>1 ks zpětný ventil</t>
  </si>
  <si>
    <t>1 ks elektronické nízkoenergetické čerpadlo v nerezovém provedení</t>
  </si>
  <si>
    <t>1 ks membránový bezpečnostní ventil 10 bar</t>
  </si>
  <si>
    <t>1 ks teploměr 0–120 °C</t>
  </si>
  <si>
    <t>2 ks vsuvka 1/2" vč. zátky</t>
  </si>
  <si>
    <t>Dopouštění:</t>
  </si>
  <si>
    <t>2 ks kulový kohout G1/2"</t>
  </si>
  <si>
    <t>1 ks lapač nečistot G1/2"</t>
  </si>
  <si>
    <t>1 ks zpětný ventil G1/2"</t>
  </si>
  <si>
    <t>1 ks dvoucestný elektromagnetický (solenoidový) ventil</t>
  </si>
  <si>
    <t>1 ks vodoměr, DN15, Qn 2,5</t>
  </si>
  <si>
    <t>Tepelná izolace předávací stanice</t>
  </si>
  <si>
    <t>STR2.1</t>
  </si>
  <si>
    <t>Elektronické oběhové čerpadlo, jmenovitý průtok do 2,55 m3/h, Hmax = 4,0 m, PN10, G 1 1/2"</t>
  </si>
  <si>
    <t>STR2.2</t>
  </si>
  <si>
    <t>Elektronické oběhové čerpadlo, jmenovitý průtok do 9,2 m3/h, Hmax = 6,0 m, PN10, G 1 1/2"</t>
  </si>
  <si>
    <t>STR2.5</t>
  </si>
  <si>
    <t>Nádoba expanzní membránová 200 l, 6/1,5 bar</t>
  </si>
  <si>
    <t>STR2.5.1</t>
  </si>
  <si>
    <t>Kohout kulový pro expanzní nádoby MK 1"</t>
  </si>
  <si>
    <t>ZT1.2</t>
  </si>
  <si>
    <t>Průtočná tlaková expanzní nádoba s membránou 33 l, 10/4 bar</t>
  </si>
  <si>
    <t>ZT1.2.b</t>
  </si>
  <si>
    <t>Příslušenství k exp. nádobě - uzavírací armatura se zajištěním a vypouštěním G 3/4"</t>
  </si>
  <si>
    <t>998732201R00</t>
  </si>
  <si>
    <t>Přesun hmot pro strojovny v objektech výšky do 6 m</t>
  </si>
  <si>
    <t>722131932R00</t>
  </si>
  <si>
    <t>Opravy vodovodního potrubí závitového propojení dosavadního potrubí, DN 20</t>
  </si>
  <si>
    <t>722131934R00</t>
  </si>
  <si>
    <t>Opravy vodovodního potrubí závitového propojení dosavadního potrubí, DN 32</t>
  </si>
  <si>
    <t>722131936R00</t>
  </si>
  <si>
    <t>Opravy vodovodního potrubí závitového propojení dosavadního potrubí, DN 50</t>
  </si>
  <si>
    <t>733111118R00</t>
  </si>
  <si>
    <t>Potrubí z trubek závitových ocelových bezešvých, běžných, v kotelnách a strojovnách, DN 50, Trubka ocelová bezešvá; závitová; konec: bez závitů a nátrubku; materiál: uhlíková ocel; značka: S195T (1.0026); DN = 50; de = 60,3 mm; tl. stěny =...</t>
  </si>
  <si>
    <t>733123919R00</t>
  </si>
  <si>
    <t>Svařovaný spoj potrubí ocelového D 60 mm</t>
  </si>
  <si>
    <t>733151214R00</t>
  </si>
  <si>
    <t>Potrubí pro vytápění a chlazení z trubek ocelových vně pozinkovaných spojovaných lisováním vnější průměr D 22 mm, tl. stěny 1,5 mm, Trubka ocelová svařovaná; hladká; materiál: uhlíková ocel; značka: E220 (1.0215); DN = 20; de = 22,0 mm; tl. stěny = 1,5 mm; PN 16; teplota média -...</t>
  </si>
  <si>
    <t>montáž a dodávka trubek a tvarovek, bez lešení, bez zednické přípomoci, bez kotvení</t>
  </si>
  <si>
    <t>10,5</t>
  </si>
  <si>
    <t>733151216R00</t>
  </si>
  <si>
    <t>Potrubí pro vytápění a chlazení z trubek ocelových vně pozinkovaných spojovaných lisováním vnější průměr D 35 mm, tl. stěny 1,5 mm, Trubka ocelová svařovaná; hladká; materiál: uhlíková ocel; značka: E220 (1.0215); DN = 32; de = 35,0 mm; tl. stěny = 1,5 mm; PN 16; teplota média -...</t>
  </si>
  <si>
    <t>10</t>
  </si>
  <si>
    <t>733151218R00</t>
  </si>
  <si>
    <t>Potrubí pro vytápění a chlazení z trubek ocelových vně pozinkovaných spojovaných lisováním vnější průměr D 54 mm, tl. stěny 1,5 mm, Trubka ocelová svařovaná; hladká; materiál: uhlíková ocel; značka: E220 (1.0215); DN = 50; de = 54,0 mm; tl. stěny = 1,5 mm; PN 16; teplota média -...</t>
  </si>
  <si>
    <t>733190106R00</t>
  </si>
  <si>
    <t>Tlaková zkouška potrubí ocelových závitových, plastových, měděných do DN 32</t>
  </si>
  <si>
    <t>733190108R00</t>
  </si>
  <si>
    <t>Tlaková zkouška potrubí ocelových závitových, plastových, měděných přes DN 40 do DN 50</t>
  </si>
  <si>
    <t>230120043R00</t>
  </si>
  <si>
    <t>Čištění potrubí profukováním nebo proplach. DN 50</t>
  </si>
  <si>
    <t>230120041R001</t>
  </si>
  <si>
    <t>Čištění potrubí profukováním nebo proplach. DN 20-32</t>
  </si>
  <si>
    <t>31630570R</t>
  </si>
  <si>
    <t>Koleno ocelové úhel = 90,0 °; materiál: uhlíková ocel; značka: S235JR (1.0038); de = 60,3 mm; PN 25; teplota média -20 až 120 °C</t>
  </si>
  <si>
    <t>998733203R00</t>
  </si>
  <si>
    <t>Přesun hmot pro rozvody potrubí v objektech výšky do 24 m</t>
  </si>
  <si>
    <t>723237214R00</t>
  </si>
  <si>
    <t>Kohout kulový  , mosazný, závit vnitřní-vnitřní, DN 20, PN 5, včetně dodávky materiálu</t>
  </si>
  <si>
    <t>723237215R00</t>
  </si>
  <si>
    <t>Kohout kulový  , mosazný, závit vnitřní-vnitřní, DN 25, PN 5, včetně dodávky materiálu</t>
  </si>
  <si>
    <t>734255113R00</t>
  </si>
  <si>
    <t>Ventil pojistný závitový 3,5 bar, mosazný, DN 15, vnitřní-vnitřní závit, včetně dodávky materiálu</t>
  </si>
  <si>
    <t>734209103R00</t>
  </si>
  <si>
    <t>Montáž závitové armatury s jedním závitem, G 1/2", bez dodávky materiálu</t>
  </si>
  <si>
    <t>Odkaz na mn. položky pořadí 125 : 8,00000</t>
  </si>
  <si>
    <t>Odkaz na mn. položky pořadí 126 : 8,00000</t>
  </si>
  <si>
    <t>734209114R00</t>
  </si>
  <si>
    <t>Montáž závitové armatury se dvěma závity, G 3/4", bez dodávky materiálu</t>
  </si>
  <si>
    <t>734209115R00</t>
  </si>
  <si>
    <t>Montáž závitové armatury se dvěma závity, G 1", bez dodávky materiálu</t>
  </si>
  <si>
    <t>Odkaz na mn. položky pořadí 117 : 1,00000</t>
  </si>
  <si>
    <t>734209116R00</t>
  </si>
  <si>
    <t>Montáž závitové armatury se dvěma závity, G 5/4", bez dodávky materiálu</t>
  </si>
  <si>
    <t>Odkaz na mn. položky pořadí 127 : 4,00000</t>
  </si>
  <si>
    <t>Odkaz na mn. položky pořadí 129 : 1,00000</t>
  </si>
  <si>
    <t>Odkaz na mn. položky pořadí 132 : 1,00000</t>
  </si>
  <si>
    <t>734209118R00</t>
  </si>
  <si>
    <t>Montáž závitové armatury se dvěma závity, G 2", bez dodávky materiálu</t>
  </si>
  <si>
    <t>Odkaz na mn. položky pořadí 128 : 2,00000</t>
  </si>
  <si>
    <t>Odkaz na mn. položky pořadí 130 : 1,00000</t>
  </si>
  <si>
    <t>Odkaz na mn. položky pořadí 133 : 1,00000</t>
  </si>
  <si>
    <t>734209125R00</t>
  </si>
  <si>
    <t>Montáž závitové armatury se třemi závity, G 1", bez dodávky materiálu</t>
  </si>
  <si>
    <t>Odkaz na mn. položky pořadí 139 : 1,00000</t>
  </si>
  <si>
    <t>Odkaz na mn. položky pořadí 141 : 1,00000</t>
  </si>
  <si>
    <t>734215133R00</t>
  </si>
  <si>
    <t>Ventil automatický, odvzdušňovací, mosazný, PN 14, DN 15, včetně dodávky materiálu</t>
  </si>
  <si>
    <t>734235121R00</t>
  </si>
  <si>
    <t>Kohout kulový, mosazný, DN 15, PN 42, vnitřní-vnitřní, včetně dodávky materiálu</t>
  </si>
  <si>
    <t>734235124R00</t>
  </si>
  <si>
    <t>Kohout kulový, mosazný, DN 32, PN 35, vnitřní-vnitřní, včetně dodávky materiálu</t>
  </si>
  <si>
    <t>4</t>
  </si>
  <si>
    <t>734235126R00</t>
  </si>
  <si>
    <t>Kohout kulový, mosazný, DN 50, PN 35, vnitřní-vnitřní, včetně dodávky materiálu</t>
  </si>
  <si>
    <t>734245424R00</t>
  </si>
  <si>
    <t>Klapka zpětná, mosazná, DN 32, PN 12, vnitřní-vnitřní závit, včetně dodávky materiálu</t>
  </si>
  <si>
    <t>734245426R00</t>
  </si>
  <si>
    <t>Klapka zpětná, mosazná, DN 50, PN 12, vnitřní-vnitřní závit, včetně dodávky materiálu</t>
  </si>
  <si>
    <t>734291113R00</t>
  </si>
  <si>
    <t>Kohout kulový, napouštěcí a vypouštěcí, mosazný, DN 15, PN 10, včetně dodávky materiálu</t>
  </si>
  <si>
    <t>734295214R00</t>
  </si>
  <si>
    <t>Filtr mosazný, DN 32, PN 20, vnitřní-vnitřní závit, včetně dodávky materiálu</t>
  </si>
  <si>
    <t>734295216R00</t>
  </si>
  <si>
    <t>Filtr mosazný, DN 50, PN 20, vnitřní-vnitřní závit, včetně dodávky materiálu</t>
  </si>
  <si>
    <t>734413132R00</t>
  </si>
  <si>
    <t>Teploměr s jímkou D 80 mm, délka jímky 50 mm, T = 0 až 120°C, včetně dodávky materiálu</t>
  </si>
  <si>
    <t>734419111R00</t>
  </si>
  <si>
    <t>Montáž teploměru  s pouzdrem nebo stonkem a jímkou, bez dodávky materiálu</t>
  </si>
  <si>
    <t>Odkaz na mn. položky pořadí 134 : 9,00000</t>
  </si>
  <si>
    <t>734429101R00</t>
  </si>
  <si>
    <t>Montáž tlakoměru deformačního 0-10 MPa, bez dodávky materiálu</t>
  </si>
  <si>
    <t>Odkaz na mn. položky pořadí 142 : 6,00000</t>
  </si>
  <si>
    <t>222611211R00</t>
  </si>
  <si>
    <t xml:space="preserve">Montáž servopohonu 230/ 24 V, 0-10 V/ 4-20 mA, včetně zapojení </t>
  </si>
  <si>
    <t>Odkaz na mn. položky pořadí 140 : 2,00000</t>
  </si>
  <si>
    <t>734001R</t>
  </si>
  <si>
    <t>Vyvažovací a regulační ventil DN10, PN25, uzavírací s vypouštěním G3/4"</t>
  </si>
  <si>
    <t>1.PP : 1</t>
  </si>
  <si>
    <t>STR 2.3</t>
  </si>
  <si>
    <t>Ventil 3-cestný směšovací, DN 25, kvs 6,3</t>
  </si>
  <si>
    <t>STR 2.3.b, 2.4.b</t>
  </si>
  <si>
    <t>Servopohon pro 3-cest. ventil, 24 V, spojité ovládání</t>
  </si>
  <si>
    <t>Hodnota z bývalého odkazu. : 2</t>
  </si>
  <si>
    <t>STR 2.4</t>
  </si>
  <si>
    <t>Ventil 3-cestný směšovací, DN 25, kvs 10,0</t>
  </si>
  <si>
    <t>734421160R001</t>
  </si>
  <si>
    <t>Tlakoměr deformační 0-6 bar, D100</t>
  </si>
  <si>
    <t>998734201R00</t>
  </si>
  <si>
    <t>Přesun hmot pro armatury v objektech výšky do 6 m</t>
  </si>
  <si>
    <t>767995101R00</t>
  </si>
  <si>
    <t>Výroba a montáž atypických kovovových doplňků staveb hmotnosti do 5 kg</t>
  </si>
  <si>
    <t>423916622R</t>
  </si>
  <si>
    <t>žlab podpůrný pozinkovaný; pr. 25 mm, délka 2 m; použití: pro plastová potrubí, upevnění ke zdi nebo stropu pomocí objímek</t>
  </si>
  <si>
    <t>423916624R</t>
  </si>
  <si>
    <t>žlab podpůrný pozinkovaný; pr. 40 mm, délka 2 m; použití: pro plastová potrubí, upevnění ke zdi nebo stropu pomocí objímek</t>
  </si>
  <si>
    <t>55399994R</t>
  </si>
  <si>
    <t>výrobek kovový zámečnický, atypický</t>
  </si>
  <si>
    <t>Ocelové výrobky - kotvy a spojky-atypické prvky : 75</t>
  </si>
  <si>
    <t>998767204R00</t>
  </si>
  <si>
    <t>Přesun hmot pro kovové stavební doplňk. konstrukce v objektech výšky do 36 m</t>
  </si>
  <si>
    <t>783424340R00</t>
  </si>
  <si>
    <t>Nátěry potrubí a armatur syntetické potrubí, do DN 50 mm, dvojnásobné s 1x emailováním a základním nátěrem, Hmota nátěrová funkce: protikorozní</t>
  </si>
  <si>
    <t>800-783</t>
  </si>
  <si>
    <t>na vzduchu schnoucí</t>
  </si>
  <si>
    <t>784142112R00</t>
  </si>
  <si>
    <t>Malby vápenné se začištěním  , bílé, dvojnásobné, Hmota nátěrová typ: malířská; funkce: antibakteriální, dekorační; barva: bílá</t>
  </si>
  <si>
    <t>800-784</t>
  </si>
  <si>
    <t>Odkaz na mn. položky pořadí 5 : 58,00000</t>
  </si>
  <si>
    <t>979990144R00</t>
  </si>
  <si>
    <t>Poplatek za uložení, minerální vata,  , skupina 17 06 04 z Katalogu odpadů</t>
  </si>
  <si>
    <t>979082212R00</t>
  </si>
  <si>
    <t>Vodorovná doprava suti po suchu s naložením a se složením na vzdálenost do 50 m</t>
  </si>
  <si>
    <t>822-1</t>
  </si>
  <si>
    <t>979094111R00</t>
  </si>
  <si>
    <t>Nakládání nebo překládání vybouraných hmot</t>
  </si>
  <si>
    <t>979011221R00</t>
  </si>
  <si>
    <t>Svislá doprava suti a vybouraných hmot nošením za prvé podlaží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</si>
  <si>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</si>
  <si>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</si>
  <si>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</si>
  <si>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</si>
  <si>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</si>
  <si>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</si>
  <si>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</si>
  <si>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979990107R00</t>
  </si>
  <si>
    <t>Poplatek za uložení, směs betonu, cihel a dřeva,  , skupina 17 09 04 z Katalogu odpadů</t>
  </si>
  <si>
    <t>kategorie 17 09 04 smíšené stavební a demoliční odpady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</si>
  <si>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</si>
  <si>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</si>
  <si>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</si>
  <si>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</si>
  <si>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</si>
  <si>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Připojení:</t>
  </si>
  <si>
    <t xml:space="preserve">       Q= 3,5 - 4,0 m3//h, max. H = 6 m</t>
  </si>
  <si>
    <t>Pol__0001</t>
  </si>
  <si>
    <t>Ponorné čidlo teploty, Ni1000/6180, délka stonku l=120mm, -50…+150°C, IP65, včetně jímky, délka, 200mm, závit G 1/2" - dodávka</t>
  </si>
  <si>
    <t>ks</t>
  </si>
  <si>
    <t>POL1_9</t>
  </si>
  <si>
    <t>Pol__0002</t>
  </si>
  <si>
    <t>Ponorné čidlo teploty, Ni1000/6180, délka stonku l=120mm, -50…+150°C, IP65, včetně jímky, délka, 200mm, závit G 1/2" - montáž</t>
  </si>
  <si>
    <t>Pol__0003</t>
  </si>
  <si>
    <t>Ponorné čidlo teploty, Ni1000/6180, délka stonku l=120mm, -50…+150°C, IP65, včetně jímky, délka, 100mm, závit G 1/2" - dodávka</t>
  </si>
  <si>
    <t>Pol__0004</t>
  </si>
  <si>
    <t>Ponorné čidlo teploty, Ni1000/6180, délka stonku l=120mm, -50…+150°C, IP65, včetně jímky, délka, 100mm, závit G 1/2" - montáž</t>
  </si>
  <si>
    <t>Pol__0005</t>
  </si>
  <si>
    <t>Snímač prostorové teploty, Ni1000/6180, IP43 - dodávka</t>
  </si>
  <si>
    <t>Pol__0006</t>
  </si>
  <si>
    <t>Snímač prostorové teploty, Ni1000/6180, IP43 - montáž</t>
  </si>
  <si>
    <t>Pol__0007</t>
  </si>
  <si>
    <t>Snímač venkovní teploty, Ni1000/6180, IP65 - dodávka</t>
  </si>
  <si>
    <t>Pol__0008</t>
  </si>
  <si>
    <t>Snímač venkovní teploty, Ni1000/6180, IP65 - montáž</t>
  </si>
  <si>
    <t>Pol__0009</t>
  </si>
  <si>
    <t>Termostat příložný, rozsah nastavení 20-90°C, rozpínací kontakt - dodávka</t>
  </si>
  <si>
    <t>Pol__0010</t>
  </si>
  <si>
    <t>Termostat příložný, rozsah nastavení 20-90°C, rozpínací kontakt - montáž</t>
  </si>
  <si>
    <t>Pol__0011</t>
  </si>
  <si>
    <t>Termostat jímkový, délka jímky 100mm, rozsah nastavení 20-90°C, rozpínací kontakt - dodávka</t>
  </si>
  <si>
    <t>Pol__0012</t>
  </si>
  <si>
    <t>Termostat jímkový, délka jímky 100mm, rozsah nastavení 20-90°C, rozpínací kontakt -  - montáž</t>
  </si>
  <si>
    <t>Pol__0013</t>
  </si>
  <si>
    <t>Snímač tlaku kapalin, 0-6bar, připojení M20x1,5, napájení 24V, výstup 0-10V - dodávka</t>
  </si>
  <si>
    <t>Pol__0014</t>
  </si>
  <si>
    <t>Snímač tlaku kapalin, 0-6bar, připojení M20x1,5, napájení 24V, výstup 0-10V - montáž</t>
  </si>
  <si>
    <t>Pol__0015</t>
  </si>
  <si>
    <t>Vyhodnocovací ústředna snímače hladiny, montáž na DIN, napájení 230V AC, 1x reléový výstup - dodávka</t>
  </si>
  <si>
    <t>Pol__0016</t>
  </si>
  <si>
    <t>Sonda zaplavení, délka kabelu 10m - dodávka</t>
  </si>
  <si>
    <t>Pol__0017</t>
  </si>
  <si>
    <t>Sonda zaplavení, délka kabelu 10m - montáž</t>
  </si>
  <si>
    <t>Pol__0018</t>
  </si>
  <si>
    <t>Volně programovatenlý DDC regulátor pro rozvaděč DT1, minimální konfigurace 12xAI, 5xAO, 8xDO, 10xDI, , komunikační rozhraní Modbus TCP/IP - dodávka</t>
  </si>
  <si>
    <t>soub</t>
  </si>
  <si>
    <t>Pol__0019</t>
  </si>
  <si>
    <t>7“LCD TFT barevný display (65536 barev), dotyková obrazovka, rozlišení obrazovky 1024x600, 2x, sériový port, 1xEthernet, 1xUSB 2.0, Integrovaný webserver - dodávka</t>
  </si>
  <si>
    <t>Pol__0020</t>
  </si>
  <si>
    <t>Průmyslový ETH Switch - 5port, napájení 24VDC - dodávka</t>
  </si>
  <si>
    <t>Pol__0021</t>
  </si>
  <si>
    <t>Uživatelský SW pro řídící podstanice</t>
  </si>
  <si>
    <t>db</t>
  </si>
  <si>
    <t>Pol__0022</t>
  </si>
  <si>
    <t>Vizualizační SW pro dotykový displej vč. webového rozhraní</t>
  </si>
  <si>
    <t>Pol__0023</t>
  </si>
  <si>
    <t>Nástěnná rozvodnice DT1, 600x800x300 vč. příslušenství a výzbroje, IP43, jištěné stykačové vývody,, jištěné vývody, hlavní vypínač,relé, přepínače, signálky, jističe, stykače, tepelné ochrany, svorky,</t>
  </si>
  <si>
    <t>zdroje, přepěťové ochrany třídy D,zásuvka - dodávka</t>
  </si>
  <si>
    <t>Pol__0024</t>
  </si>
  <si>
    <t>zdroje, přepěťové ochrany třídy D,zásuvka - montáž</t>
  </si>
  <si>
    <t>Pol__0025</t>
  </si>
  <si>
    <t>Silový kabel, CYKY-J 5x2,5 - dodávka</t>
  </si>
  <si>
    <t>Pol__0026</t>
  </si>
  <si>
    <t>Silový kabel, CYKY-J 5x2,5 - montáž</t>
  </si>
  <si>
    <t>Pol__0027</t>
  </si>
  <si>
    <t>Silový kabel, CYKY-J 3x2,5 - dodávka</t>
  </si>
  <si>
    <t>Pol__0028</t>
  </si>
  <si>
    <t>Silový kabel, CYKY-J 3x2,5 - montáž</t>
  </si>
  <si>
    <t>Pol__0029</t>
  </si>
  <si>
    <t>Silový kabel, CYKY-J 3x1,5 - dodávka</t>
  </si>
  <si>
    <t>Pol__0030</t>
  </si>
  <si>
    <t>Silový kabel, CYKY-J 3x1,5 - montáž</t>
  </si>
  <si>
    <t>Pol__0031</t>
  </si>
  <si>
    <t>Kabel stíněný, JYTY-O 4x1 - dodávka</t>
  </si>
  <si>
    <t>Pol__0032</t>
  </si>
  <si>
    <t>Kabel stíněný, JYTY-O 4x1 - montáž</t>
  </si>
  <si>
    <t>Pol__0033</t>
  </si>
  <si>
    <t>Kabel stíněný, JYTY-O 2x1 - dodávka</t>
  </si>
  <si>
    <t>Pol__0034</t>
  </si>
  <si>
    <t>Kabel stíněný, JYTY-O 2x1 - montáž</t>
  </si>
  <si>
    <t>Pol__0035</t>
  </si>
  <si>
    <t>Vodič silový CY zelenožlutý 6 mm2 - dodávka</t>
  </si>
  <si>
    <t>Pol__0036</t>
  </si>
  <si>
    <t>Vodič silový CY zelenožlutý 6 mm2 - montáž</t>
  </si>
  <si>
    <t>Pol__0037</t>
  </si>
  <si>
    <t>Kabelový štítek - dodávka</t>
  </si>
  <si>
    <t>Pol__0038</t>
  </si>
  <si>
    <t>Kabelový štítek - montáž</t>
  </si>
  <si>
    <t>Pol__0039</t>
  </si>
  <si>
    <t>Kabelový žlab 100/50 vč. víka, kolen, spojek, příslušenství a montážního materiálu - dodávka</t>
  </si>
  <si>
    <t>Pol__0040</t>
  </si>
  <si>
    <t>Kabelový žlab 100/50 vč. víka, kolen, spojek, příslušenství a montážního materiálu - montáž</t>
  </si>
  <si>
    <t>Pol__0041</t>
  </si>
  <si>
    <t>Kabelový žlab 62/50 vč. víka, kolen, spojek, příslušenství a montážního materiálu - dodávka</t>
  </si>
  <si>
    <t>Pol__0042</t>
  </si>
  <si>
    <t>Kabelový žlab 62/50 vč. víka, kolen, spojek, příslušenství a montážního materiálu - montáž</t>
  </si>
  <si>
    <t>Pol__0043</t>
  </si>
  <si>
    <t>Trubka ohebná, průměr 20mm, vč. příchytů a příslušenství - dodávka</t>
  </si>
  <si>
    <t>Pol__0044</t>
  </si>
  <si>
    <t>Trubka ohebná, průměr 20mm, vč. příchytů a příslušenství - montáž</t>
  </si>
  <si>
    <t>Pol__0045</t>
  </si>
  <si>
    <t>Trubka pevná, průměr 20mm, vč. spojek, kolen, příchytů a příslušenství - dodávka</t>
  </si>
  <si>
    <t>Pol__0046</t>
  </si>
  <si>
    <t>Trubka pevná, průměr 20mm, vč. spojek, kolen, příchytů a příslušenství - montáž</t>
  </si>
  <si>
    <t>Pol__0047</t>
  </si>
  <si>
    <t>Lišta vkládací, bílá, 25x25mm - dodávka</t>
  </si>
  <si>
    <t>Pol__0048</t>
  </si>
  <si>
    <t>Lišta vkládací, bílá, 25x25mm - montáž</t>
  </si>
  <si>
    <t>Pol__0049</t>
  </si>
  <si>
    <t>Nosné konstrukce - dodávka</t>
  </si>
  <si>
    <t>Pol__0050</t>
  </si>
  <si>
    <t>Nosné konstrukce - montáž</t>
  </si>
  <si>
    <t>Pol__0051</t>
  </si>
  <si>
    <t>El. zásuvka, 230V, nástěnné provedení, 16A, IP44 - dodávka</t>
  </si>
  <si>
    <t>Pol__0052</t>
  </si>
  <si>
    <t>El. zásuvka, 230V, nástěnné provedení, 16A, IP44 - montáž</t>
  </si>
  <si>
    <t>Pol__0053</t>
  </si>
  <si>
    <t>Vypínač č.1, nástěnná montáž, IP44 - dodávka</t>
  </si>
  <si>
    <t>Pol__0054</t>
  </si>
  <si>
    <t>Vypínač č.1, nástěnná montáž, IP44 - montáž</t>
  </si>
  <si>
    <t>Pol__0055</t>
  </si>
  <si>
    <t>Průmyslové stropní svítidlo, LED, IP66, Délka 127mm, široká vyzařovací charakteristika, 4850lm,Ra80,, 4000K - dodávka</t>
  </si>
  <si>
    <t>Pol__0056</t>
  </si>
  <si>
    <t>Průmyslové stropní svítidlo, LED, IP66, Délka 127mm, široká vyzařovací charakteristika, 4850lm,Ra80,, 4000K - montáž</t>
  </si>
  <si>
    <t>Pol__0057</t>
  </si>
  <si>
    <t>Krabice PVC, rozměry 80x80x40, IP54 - dodávka</t>
  </si>
  <si>
    <t>Pol__0058</t>
  </si>
  <si>
    <t>Krabice PVC, rozměry 80x80x40, IP54 - montáž</t>
  </si>
  <si>
    <t>Pol__0059</t>
  </si>
  <si>
    <t>Drobný elektroinstalační a spojovací materiál</t>
  </si>
  <si>
    <t>Pol__0060</t>
  </si>
  <si>
    <t>Doplňující ochranné pospojení</t>
  </si>
  <si>
    <t>Pol__0061</t>
  </si>
  <si>
    <t>Připojení motoru 1f</t>
  </si>
  <si>
    <t>Pol__0062</t>
  </si>
  <si>
    <t>Připojení servopohonu</t>
  </si>
  <si>
    <t>Pol__0063</t>
  </si>
  <si>
    <t>Připojení solenoidového ventilu</t>
  </si>
  <si>
    <t>Pol__0064</t>
  </si>
  <si>
    <t>Demontáže a likvidace odpadu</t>
  </si>
  <si>
    <t>Pol__0065</t>
  </si>
  <si>
    <t>Koordinace s ostatními profesemi</t>
  </si>
  <si>
    <t>Pol__0066</t>
  </si>
  <si>
    <t>Test 1:1, zaškolení, oživení, nastavení</t>
  </si>
  <si>
    <t>Pol__0067</t>
  </si>
  <si>
    <t>Výrobní projektová dokumentace</t>
  </si>
  <si>
    <t>Pol__0068</t>
  </si>
  <si>
    <t>Dokumentace skutečného provedení</t>
  </si>
  <si>
    <t>Pol__0069</t>
  </si>
  <si>
    <t>Nespecfikované montážní práce, zapojení</t>
  </si>
  <si>
    <t>Pol__0070</t>
  </si>
  <si>
    <t>Revizní technik</t>
  </si>
  <si>
    <t>Pol__0071</t>
  </si>
  <si>
    <t>Doprava a přesuny</t>
  </si>
  <si>
    <t>Pol__0072</t>
  </si>
  <si>
    <t>Režijní náklady 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</si>
</sst>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9sExIeZsm/gg7u3EuRVhfoQQP1VDSTdW0Gqi+y7Ub1muph/F/Loh/Jx29ELtIUVbCBaBdndqtOajR/2HABnJnw==" saltValue="QWQcX63wbPzCAD2lo9PTp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9"/>
  <sheetViews>
    <sheetView showGridLines="0" topLeftCell="B6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SUMIF(F59:F85,A16,I59:I85)+SUMIF(F59:F85,"PSU",I59:I85)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SUMIF(F59:F85,A17,I59:I85)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SUMIF(F59:F85,A18,I59:I85)</f>
        <v>0</v>
      </c>
      <c r="J18" s="85"/>
    </row>
    <row r="19" spans="1:10" ht="23.25" customHeight="1" x14ac:dyDescent="0.2">
      <c r="A19" s="197" t="s">
        <v>118</v>
      </c>
      <c r="B19" s="38" t="s">
        <v>27</v>
      </c>
      <c r="C19" s="62"/>
      <c r="D19" s="63"/>
      <c r="E19" s="83"/>
      <c r="F19" s="84"/>
      <c r="G19" s="83"/>
      <c r="H19" s="84"/>
      <c r="I19" s="83">
        <f>SUMIF(F59:F85,A19,I59:I85)</f>
        <v>0</v>
      </c>
      <c r="J19" s="85"/>
    </row>
    <row r="20" spans="1:10" ht="23.25" customHeight="1" x14ac:dyDescent="0.2">
      <c r="A20" s="197" t="s">
        <v>119</v>
      </c>
      <c r="B20" s="38" t="s">
        <v>28</v>
      </c>
      <c r="C20" s="62"/>
      <c r="D20" s="63"/>
      <c r="E20" s="83"/>
      <c r="F20" s="84"/>
      <c r="G20" s="83"/>
      <c r="H20" s="84"/>
      <c r="I20" s="83">
        <f>SUMIF(F59:F85,A20,I59:I85)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45</v>
      </c>
      <c r="C39" s="146"/>
      <c r="D39" s="146"/>
      <c r="E39" s="146"/>
      <c r="F39" s="147">
        <f>'00 00 Naklady'!AE34+'255Z031 D.1.2.4 Pol'!AE366+'255Z031 D.1.2.5 Pol'!AE91</f>
        <v>0</v>
      </c>
      <c r="G39" s="148">
        <f>'00 00 Naklady'!AF34+'255Z031 D.1.2.4 Pol'!AF366+'255Z031 D.1.2.5 Pol'!AF91</f>
        <v>0</v>
      </c>
      <c r="H39" s="149"/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2"/>
      <c r="C40" s="153" t="s">
        <v>46</v>
      </c>
      <c r="D40" s="153"/>
      <c r="E40" s="153"/>
      <c r="F40" s="154">
        <f>'00 00 Naklady'!AE34</f>
        <v>0</v>
      </c>
      <c r="G40" s="155">
        <f>'00 00 Naklady'!AF34</f>
        <v>0</v>
      </c>
      <c r="H40" s="155"/>
      <c r="I40" s="156">
        <f>F40+G40+H40</f>
        <v>0</v>
      </c>
      <c r="J40" s="157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8" t="s">
        <v>47</v>
      </c>
      <c r="C41" s="146" t="s">
        <v>48</v>
      </c>
      <c r="D41" s="146"/>
      <c r="E41" s="146"/>
      <c r="F41" s="159">
        <f>'00 00 Naklady'!AE34</f>
        <v>0</v>
      </c>
      <c r="G41" s="149">
        <f>'00 00 Naklady'!AF34</f>
        <v>0</v>
      </c>
      <c r="H41" s="149"/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customHeight="1" x14ac:dyDescent="0.2">
      <c r="A42" s="134">
        <v>2</v>
      </c>
      <c r="B42" s="152"/>
      <c r="C42" s="153" t="s">
        <v>49</v>
      </c>
      <c r="D42" s="153"/>
      <c r="E42" s="153"/>
      <c r="F42" s="154"/>
      <c r="G42" s="155"/>
      <c r="H42" s="155"/>
      <c r="I42" s="156"/>
      <c r="J42" s="157"/>
    </row>
    <row r="43" spans="1:10" ht="25.5" customHeight="1" x14ac:dyDescent="0.2">
      <c r="A43" s="134">
        <v>2</v>
      </c>
      <c r="B43" s="152" t="s">
        <v>43</v>
      </c>
      <c r="C43" s="153" t="s">
        <v>44</v>
      </c>
      <c r="D43" s="153"/>
      <c r="E43" s="153"/>
      <c r="F43" s="154">
        <f>'255Z031 D.1.2.4 Pol'!AE366+'255Z031 D.1.2.5 Pol'!AE91</f>
        <v>0</v>
      </c>
      <c r="G43" s="155">
        <f>'255Z031 D.1.2.4 Pol'!AF366+'255Z031 D.1.2.5 Pol'!AF91</f>
        <v>0</v>
      </c>
      <c r="H43" s="155"/>
      <c r="I43" s="156">
        <f>F43+G43+H43</f>
        <v>0</v>
      </c>
      <c r="J43" s="157" t="str">
        <f>IF(_xlfn.SINGLE(CenaCelkemVypocet)=0,"",I43/_xlfn.SINGLE(CenaCelkemVypocet)*100)</f>
        <v/>
      </c>
    </row>
    <row r="44" spans="1:10" ht="25.5" customHeight="1" x14ac:dyDescent="0.2">
      <c r="A44" s="134">
        <v>3</v>
      </c>
      <c r="B44" s="158" t="s">
        <v>50</v>
      </c>
      <c r="C44" s="146" t="s">
        <v>51</v>
      </c>
      <c r="D44" s="146"/>
      <c r="E44" s="146"/>
      <c r="F44" s="159">
        <f>'255Z031 D.1.2.4 Pol'!AE366</f>
        <v>0</v>
      </c>
      <c r="G44" s="149">
        <f>'255Z031 D.1.2.4 Pol'!AF366</f>
        <v>0</v>
      </c>
      <c r="H44" s="149"/>
      <c r="I44" s="150">
        <f>F44+G44+H44</f>
        <v>0</v>
      </c>
      <c r="J44" s="151" t="str">
        <f>IF(_xlfn.SINGLE(CenaCelkemVypocet)=0,"",I44/_xlfn.SINGLE(CenaCelkemVypocet)*100)</f>
        <v/>
      </c>
    </row>
    <row r="45" spans="1:10" ht="25.5" customHeight="1" x14ac:dyDescent="0.2">
      <c r="A45" s="134">
        <v>3</v>
      </c>
      <c r="B45" s="158" t="s">
        <v>52</v>
      </c>
      <c r="C45" s="146" t="s">
        <v>53</v>
      </c>
      <c r="D45" s="146"/>
      <c r="E45" s="146"/>
      <c r="F45" s="159">
        <f>'255Z031 D.1.2.5 Pol'!AE91</f>
        <v>0</v>
      </c>
      <c r="G45" s="149">
        <f>'255Z031 D.1.2.5 Pol'!AF91</f>
        <v>0</v>
      </c>
      <c r="H45" s="149"/>
      <c r="I45" s="150">
        <f>F45+G45+H45</f>
        <v>0</v>
      </c>
      <c r="J45" s="151" t="str">
        <f>IF(_xlfn.SINGLE(CenaCelkemVypocet)=0,"",I45/_xlfn.SINGLE(CenaCelkemVypocet)*100)</f>
        <v/>
      </c>
    </row>
    <row r="46" spans="1:10" ht="25.5" customHeight="1" x14ac:dyDescent="0.2">
      <c r="A46" s="134"/>
      <c r="B46" s="160" t="s">
        <v>54</v>
      </c>
      <c r="C46" s="161"/>
      <c r="D46" s="161"/>
      <c r="E46" s="161"/>
      <c r="F46" s="162">
        <f>SUMIF(A39:A45,"=1",F39:F45)</f>
        <v>0</v>
      </c>
      <c r="G46" s="163">
        <f>SUMIF(A39:A45,"=1",G39:G45)</f>
        <v>0</v>
      </c>
      <c r="H46" s="163">
        <f>SUMIF(A39:A45,"=1",H39:H45)</f>
        <v>0</v>
      </c>
      <c r="I46" s="164">
        <f>SUMIF(A39:A45,"=1",I39:I45)</f>
        <v>0</v>
      </c>
      <c r="J46" s="165">
        <f>SUMIF(A39:A45,"=1",J39:J45)</f>
        <v>0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58</v>
      </c>
      <c r="B49" t="s">
        <v>59</v>
      </c>
    </row>
    <row r="50" spans="1:10" x14ac:dyDescent="0.2">
      <c r="A50" t="s">
        <v>60</v>
      </c>
      <c r="B50" t="s">
        <v>61</v>
      </c>
    </row>
    <row r="51" spans="1:10" x14ac:dyDescent="0.2">
      <c r="A51" t="s">
        <v>58</v>
      </c>
      <c r="B51" t="s">
        <v>62</v>
      </c>
    </row>
    <row r="52" spans="1:10" x14ac:dyDescent="0.2">
      <c r="A52" t="s">
        <v>60</v>
      </c>
      <c r="B52" t="s">
        <v>63</v>
      </c>
    </row>
    <row r="53" spans="1:10" x14ac:dyDescent="0.2">
      <c r="A53" t="s">
        <v>60</v>
      </c>
      <c r="B53" t="s">
        <v>64</v>
      </c>
    </row>
    <row r="56" spans="1:10" ht="15.75" x14ac:dyDescent="0.25">
      <c r="B56" s="176" t="s">
        <v>65</v>
      </c>
    </row>
    <row r="58" spans="1:10" ht="25.5" customHeight="1" x14ac:dyDescent="0.2">
      <c r="A58" s="178"/>
      <c r="B58" s="181" t="s">
        <v>17</v>
      </c>
      <c r="C58" s="181" t="s">
        <v>5</v>
      </c>
      <c r="D58" s="182"/>
      <c r="E58" s="182"/>
      <c r="F58" s="183" t="s">
        <v>66</v>
      </c>
      <c r="G58" s="183"/>
      <c r="H58" s="183"/>
      <c r="I58" s="183" t="s">
        <v>29</v>
      </c>
      <c r="J58" s="183" t="s">
        <v>0</v>
      </c>
    </row>
    <row r="59" spans="1:10" ht="36.75" customHeight="1" x14ac:dyDescent="0.2">
      <c r="A59" s="179"/>
      <c r="B59" s="184" t="s">
        <v>67</v>
      </c>
      <c r="C59" s="185" t="s">
        <v>68</v>
      </c>
      <c r="D59" s="186"/>
      <c r="E59" s="186"/>
      <c r="F59" s="193" t="s">
        <v>24</v>
      </c>
      <c r="G59" s="194"/>
      <c r="H59" s="194"/>
      <c r="I59" s="194">
        <f>'255Z031 D.1.2.4 Pol'!G8</f>
        <v>0</v>
      </c>
      <c r="J59" s="190" t="str">
        <f>IF(I86=0,"",I59/I86*100)</f>
        <v/>
      </c>
    </row>
    <row r="60" spans="1:10" ht="36.75" customHeight="1" x14ac:dyDescent="0.2">
      <c r="A60" s="179"/>
      <c r="B60" s="184" t="s">
        <v>69</v>
      </c>
      <c r="C60" s="185" t="s">
        <v>70</v>
      </c>
      <c r="D60" s="186"/>
      <c r="E60" s="186"/>
      <c r="F60" s="193" t="s">
        <v>24</v>
      </c>
      <c r="G60" s="194"/>
      <c r="H60" s="194"/>
      <c r="I60" s="194">
        <f>'255Z031 D.1.2.4 Pol'!G11</f>
        <v>0</v>
      </c>
      <c r="J60" s="190" t="str">
        <f>IF(I86=0,"",I60/I86*100)</f>
        <v/>
      </c>
    </row>
    <row r="61" spans="1:10" ht="36.75" customHeight="1" x14ac:dyDescent="0.2">
      <c r="A61" s="179"/>
      <c r="B61" s="184" t="s">
        <v>71</v>
      </c>
      <c r="C61" s="185" t="s">
        <v>72</v>
      </c>
      <c r="D61" s="186"/>
      <c r="E61" s="186"/>
      <c r="F61" s="193" t="s">
        <v>24</v>
      </c>
      <c r="G61" s="194"/>
      <c r="H61" s="194"/>
      <c r="I61" s="194">
        <f>'255Z031 D.1.2.4 Pol'!G23</f>
        <v>0</v>
      </c>
      <c r="J61" s="190" t="str">
        <f>IF(I86=0,"",I61/I86*100)</f>
        <v/>
      </c>
    </row>
    <row r="62" spans="1:10" ht="36.75" customHeight="1" x14ac:dyDescent="0.2">
      <c r="A62" s="179"/>
      <c r="B62" s="184" t="s">
        <v>73</v>
      </c>
      <c r="C62" s="185" t="s">
        <v>74</v>
      </c>
      <c r="D62" s="186"/>
      <c r="E62" s="186"/>
      <c r="F62" s="193" t="s">
        <v>24</v>
      </c>
      <c r="G62" s="194"/>
      <c r="H62" s="194"/>
      <c r="I62" s="194">
        <f>'255Z031 D.1.2.4 Pol'!G52</f>
        <v>0</v>
      </c>
      <c r="J62" s="190" t="str">
        <f>IF(I86=0,"",I62/I86*100)</f>
        <v/>
      </c>
    </row>
    <row r="63" spans="1:10" ht="36.75" customHeight="1" x14ac:dyDescent="0.2">
      <c r="A63" s="179"/>
      <c r="B63" s="184" t="s">
        <v>75</v>
      </c>
      <c r="C63" s="185" t="s">
        <v>76</v>
      </c>
      <c r="D63" s="186"/>
      <c r="E63" s="186"/>
      <c r="F63" s="193" t="s">
        <v>24</v>
      </c>
      <c r="G63" s="194"/>
      <c r="H63" s="194"/>
      <c r="I63" s="194">
        <f>'255Z031 D.1.2.4 Pol'!G54</f>
        <v>0</v>
      </c>
      <c r="J63" s="190" t="str">
        <f>IF(I86=0,"",I63/I86*100)</f>
        <v/>
      </c>
    </row>
    <row r="64" spans="1:10" ht="36.75" customHeight="1" x14ac:dyDescent="0.2">
      <c r="A64" s="179"/>
      <c r="B64" s="184" t="s">
        <v>77</v>
      </c>
      <c r="C64" s="185" t="s">
        <v>78</v>
      </c>
      <c r="D64" s="186"/>
      <c r="E64" s="186"/>
      <c r="F64" s="193" t="s">
        <v>24</v>
      </c>
      <c r="G64" s="194"/>
      <c r="H64" s="194"/>
      <c r="I64" s="194">
        <f>'255Z031 D.1.2.4 Pol'!G60</f>
        <v>0</v>
      </c>
      <c r="J64" s="190" t="str">
        <f>IF(I86=0,"",I64/I86*100)</f>
        <v/>
      </c>
    </row>
    <row r="65" spans="1:10" ht="36.75" customHeight="1" x14ac:dyDescent="0.2">
      <c r="A65" s="179"/>
      <c r="B65" s="184" t="s">
        <v>79</v>
      </c>
      <c r="C65" s="185" t="s">
        <v>80</v>
      </c>
      <c r="D65" s="186"/>
      <c r="E65" s="186"/>
      <c r="F65" s="193" t="s">
        <v>25</v>
      </c>
      <c r="G65" s="194"/>
      <c r="H65" s="194"/>
      <c r="I65" s="194">
        <f>'255Z031 D.1.2.4 Pol'!G73</f>
        <v>0</v>
      </c>
      <c r="J65" s="190" t="str">
        <f>IF(I86=0,"",I65/I86*100)</f>
        <v/>
      </c>
    </row>
    <row r="66" spans="1:10" ht="36.75" customHeight="1" x14ac:dyDescent="0.2">
      <c r="A66" s="179"/>
      <c r="B66" s="184" t="s">
        <v>81</v>
      </c>
      <c r="C66" s="185" t="s">
        <v>82</v>
      </c>
      <c r="D66" s="186"/>
      <c r="E66" s="186"/>
      <c r="F66" s="193" t="s">
        <v>25</v>
      </c>
      <c r="G66" s="194"/>
      <c r="H66" s="194"/>
      <c r="I66" s="194">
        <f>'255Z031 D.1.2.4 Pol'!G82</f>
        <v>0</v>
      </c>
      <c r="J66" s="190" t="str">
        <f>IF(I86=0,"",I66/I86*100)</f>
        <v/>
      </c>
    </row>
    <row r="67" spans="1:10" ht="36.75" customHeight="1" x14ac:dyDescent="0.2">
      <c r="A67" s="179"/>
      <c r="B67" s="184" t="s">
        <v>83</v>
      </c>
      <c r="C67" s="185" t="s">
        <v>84</v>
      </c>
      <c r="D67" s="186"/>
      <c r="E67" s="186"/>
      <c r="F67" s="193" t="s">
        <v>25</v>
      </c>
      <c r="G67" s="194"/>
      <c r="H67" s="194"/>
      <c r="I67" s="194">
        <f>'255Z031 D.1.2.4 Pol'!G90</f>
        <v>0</v>
      </c>
      <c r="J67" s="190" t="str">
        <f>IF(I86=0,"",I67/I86*100)</f>
        <v/>
      </c>
    </row>
    <row r="68" spans="1:10" ht="36.75" customHeight="1" x14ac:dyDescent="0.2">
      <c r="A68" s="179"/>
      <c r="B68" s="184" t="s">
        <v>85</v>
      </c>
      <c r="C68" s="185" t="s">
        <v>86</v>
      </c>
      <c r="D68" s="186"/>
      <c r="E68" s="186"/>
      <c r="F68" s="193" t="s">
        <v>25</v>
      </c>
      <c r="G68" s="194"/>
      <c r="H68" s="194"/>
      <c r="I68" s="194">
        <f>'255Z031 D.1.2.4 Pol'!G111</f>
        <v>0</v>
      </c>
      <c r="J68" s="190" t="str">
        <f>IF(I86=0,"",I68/I86*100)</f>
        <v/>
      </c>
    </row>
    <row r="69" spans="1:10" ht="36.75" customHeight="1" x14ac:dyDescent="0.2">
      <c r="A69" s="179"/>
      <c r="B69" s="184" t="s">
        <v>87</v>
      </c>
      <c r="C69" s="185" t="s">
        <v>88</v>
      </c>
      <c r="D69" s="186"/>
      <c r="E69" s="186"/>
      <c r="F69" s="193" t="s">
        <v>25</v>
      </c>
      <c r="G69" s="194"/>
      <c r="H69" s="194"/>
      <c r="I69" s="194">
        <f>'255Z031 D.1.2.4 Pol'!G161</f>
        <v>0</v>
      </c>
      <c r="J69" s="190" t="str">
        <f>IF(I86=0,"",I69/I86*100)</f>
        <v/>
      </c>
    </row>
    <row r="70" spans="1:10" ht="36.75" customHeight="1" x14ac:dyDescent="0.2">
      <c r="A70" s="179"/>
      <c r="B70" s="184" t="s">
        <v>89</v>
      </c>
      <c r="C70" s="185" t="s">
        <v>90</v>
      </c>
      <c r="D70" s="186"/>
      <c r="E70" s="186"/>
      <c r="F70" s="193" t="s">
        <v>25</v>
      </c>
      <c r="G70" s="194"/>
      <c r="H70" s="194"/>
      <c r="I70" s="194">
        <f>'255Z031 D.1.2.4 Pol'!G252</f>
        <v>0</v>
      </c>
      <c r="J70" s="190" t="str">
        <f>IF(I86=0,"",I70/I86*100)</f>
        <v/>
      </c>
    </row>
    <row r="71" spans="1:10" ht="36.75" customHeight="1" x14ac:dyDescent="0.2">
      <c r="A71" s="179"/>
      <c r="B71" s="184" t="s">
        <v>91</v>
      </c>
      <c r="C71" s="185" t="s">
        <v>92</v>
      </c>
      <c r="D71" s="186"/>
      <c r="E71" s="186"/>
      <c r="F71" s="193" t="s">
        <v>25</v>
      </c>
      <c r="G71" s="194"/>
      <c r="H71" s="194"/>
      <c r="I71" s="194">
        <f>'255Z031 D.1.2.4 Pol'!G287</f>
        <v>0</v>
      </c>
      <c r="J71" s="190" t="str">
        <f>IF(I86=0,"",I71/I86*100)</f>
        <v/>
      </c>
    </row>
    <row r="72" spans="1:10" ht="36.75" customHeight="1" x14ac:dyDescent="0.2">
      <c r="A72" s="179"/>
      <c r="B72" s="184" t="s">
        <v>93</v>
      </c>
      <c r="C72" s="185" t="s">
        <v>94</v>
      </c>
      <c r="D72" s="186"/>
      <c r="E72" s="186"/>
      <c r="F72" s="193" t="s">
        <v>25</v>
      </c>
      <c r="G72" s="194"/>
      <c r="H72" s="194"/>
      <c r="I72" s="194">
        <f>'255Z031 D.1.2.4 Pol'!G336</f>
        <v>0</v>
      </c>
      <c r="J72" s="190" t="str">
        <f>IF(I86=0,"",I72/I86*100)</f>
        <v/>
      </c>
    </row>
    <row r="73" spans="1:10" ht="36.75" customHeight="1" x14ac:dyDescent="0.2">
      <c r="A73" s="179"/>
      <c r="B73" s="184" t="s">
        <v>95</v>
      </c>
      <c r="C73" s="185" t="s">
        <v>96</v>
      </c>
      <c r="D73" s="186"/>
      <c r="E73" s="186"/>
      <c r="F73" s="193" t="s">
        <v>25</v>
      </c>
      <c r="G73" s="194"/>
      <c r="H73" s="194"/>
      <c r="I73" s="194">
        <f>'255Z031 D.1.2.4 Pol'!G344</f>
        <v>0</v>
      </c>
      <c r="J73" s="190" t="str">
        <f>IF(I86=0,"",I73/I86*100)</f>
        <v/>
      </c>
    </row>
    <row r="74" spans="1:10" ht="36.75" customHeight="1" x14ac:dyDescent="0.2">
      <c r="A74" s="179"/>
      <c r="B74" s="184" t="s">
        <v>97</v>
      </c>
      <c r="C74" s="185" t="s">
        <v>98</v>
      </c>
      <c r="D74" s="186"/>
      <c r="E74" s="186"/>
      <c r="F74" s="193" t="s">
        <v>25</v>
      </c>
      <c r="G74" s="194"/>
      <c r="H74" s="194"/>
      <c r="I74" s="194">
        <f>'255Z031 D.1.2.4 Pol'!G348</f>
        <v>0</v>
      </c>
      <c r="J74" s="190" t="str">
        <f>IF(I86=0,"",I74/I86*100)</f>
        <v/>
      </c>
    </row>
    <row r="75" spans="1:10" ht="36.75" customHeight="1" x14ac:dyDescent="0.2">
      <c r="A75" s="179"/>
      <c r="B75" s="184" t="s">
        <v>99</v>
      </c>
      <c r="C75" s="185" t="s">
        <v>100</v>
      </c>
      <c r="D75" s="186"/>
      <c r="E75" s="186"/>
      <c r="F75" s="193" t="s">
        <v>26</v>
      </c>
      <c r="G75" s="194"/>
      <c r="H75" s="194"/>
      <c r="I75" s="194">
        <f>'255Z031 D.1.2.5 Pol'!G8</f>
        <v>0</v>
      </c>
      <c r="J75" s="190" t="str">
        <f>IF(I86=0,"",I75/I86*100)</f>
        <v/>
      </c>
    </row>
    <row r="76" spans="1:10" ht="36.75" customHeight="1" x14ac:dyDescent="0.2">
      <c r="A76" s="179"/>
      <c r="B76" s="184" t="s">
        <v>101</v>
      </c>
      <c r="C76" s="185" t="s">
        <v>102</v>
      </c>
      <c r="D76" s="186"/>
      <c r="E76" s="186"/>
      <c r="F76" s="193" t="s">
        <v>26</v>
      </c>
      <c r="G76" s="194"/>
      <c r="H76" s="194"/>
      <c r="I76" s="194">
        <f>'255Z031 D.1.2.5 Pol'!G26</f>
        <v>0</v>
      </c>
      <c r="J76" s="190" t="str">
        <f>IF(I86=0,"",I76/I86*100)</f>
        <v/>
      </c>
    </row>
    <row r="77" spans="1:10" ht="36.75" customHeight="1" x14ac:dyDescent="0.2">
      <c r="A77" s="179"/>
      <c r="B77" s="184" t="s">
        <v>103</v>
      </c>
      <c r="C77" s="185" t="s">
        <v>104</v>
      </c>
      <c r="D77" s="186"/>
      <c r="E77" s="186"/>
      <c r="F77" s="193" t="s">
        <v>26</v>
      </c>
      <c r="G77" s="194"/>
      <c r="H77" s="194"/>
      <c r="I77" s="194">
        <f>'255Z031 D.1.2.5 Pol'!G30</f>
        <v>0</v>
      </c>
      <c r="J77" s="190" t="str">
        <f>IF(I86=0,"",I77/I86*100)</f>
        <v/>
      </c>
    </row>
    <row r="78" spans="1:10" ht="36.75" customHeight="1" x14ac:dyDescent="0.2">
      <c r="A78" s="179"/>
      <c r="B78" s="184" t="s">
        <v>105</v>
      </c>
      <c r="C78" s="185" t="s">
        <v>106</v>
      </c>
      <c r="D78" s="186"/>
      <c r="E78" s="186"/>
      <c r="F78" s="193" t="s">
        <v>26</v>
      </c>
      <c r="G78" s="194"/>
      <c r="H78" s="194"/>
      <c r="I78" s="194">
        <f>'255Z031 D.1.2.5 Pol'!G33</f>
        <v>0</v>
      </c>
      <c r="J78" s="190" t="str">
        <f>IF(I86=0,"",I78/I86*100)</f>
        <v/>
      </c>
    </row>
    <row r="79" spans="1:10" ht="36.75" customHeight="1" x14ac:dyDescent="0.2">
      <c r="A79" s="179"/>
      <c r="B79" s="184" t="s">
        <v>107</v>
      </c>
      <c r="C79" s="185" t="s">
        <v>108</v>
      </c>
      <c r="D79" s="186"/>
      <c r="E79" s="186"/>
      <c r="F79" s="193" t="s">
        <v>26</v>
      </c>
      <c r="G79" s="194"/>
      <c r="H79" s="194"/>
      <c r="I79" s="194">
        <f>'255Z031 D.1.2.5 Pol'!G38</f>
        <v>0</v>
      </c>
      <c r="J79" s="190" t="str">
        <f>IF(I86=0,"",I79/I86*100)</f>
        <v/>
      </c>
    </row>
    <row r="80" spans="1:10" ht="36.75" customHeight="1" x14ac:dyDescent="0.2">
      <c r="A80" s="179"/>
      <c r="B80" s="184" t="s">
        <v>109</v>
      </c>
      <c r="C80" s="185" t="s">
        <v>110</v>
      </c>
      <c r="D80" s="186"/>
      <c r="E80" s="186"/>
      <c r="F80" s="193" t="s">
        <v>26</v>
      </c>
      <c r="G80" s="194"/>
      <c r="H80" s="194"/>
      <c r="I80" s="194">
        <f>'255Z031 D.1.2.5 Pol'!G65</f>
        <v>0</v>
      </c>
      <c r="J80" s="190" t="str">
        <f>IF(I86=0,"",I80/I86*100)</f>
        <v/>
      </c>
    </row>
    <row r="81" spans="1:10" ht="36.75" customHeight="1" x14ac:dyDescent="0.2">
      <c r="A81" s="179"/>
      <c r="B81" s="184" t="s">
        <v>111</v>
      </c>
      <c r="C81" s="185" t="s">
        <v>112</v>
      </c>
      <c r="D81" s="186"/>
      <c r="E81" s="186"/>
      <c r="F81" s="193" t="s">
        <v>26</v>
      </c>
      <c r="G81" s="194"/>
      <c r="H81" s="194"/>
      <c r="I81" s="194">
        <f>'255Z031 D.1.2.5 Pol'!G76</f>
        <v>0</v>
      </c>
      <c r="J81" s="190" t="str">
        <f>IF(I86=0,"",I81/I86*100)</f>
        <v/>
      </c>
    </row>
    <row r="82" spans="1:10" ht="36.75" customHeight="1" x14ac:dyDescent="0.2">
      <c r="A82" s="179"/>
      <c r="B82" s="184" t="s">
        <v>113</v>
      </c>
      <c r="C82" s="185" t="s">
        <v>114</v>
      </c>
      <c r="D82" s="186"/>
      <c r="E82" s="186"/>
      <c r="F82" s="193" t="s">
        <v>26</v>
      </c>
      <c r="G82" s="194"/>
      <c r="H82" s="194"/>
      <c r="I82" s="194">
        <f>'255Z031 D.1.2.5 Pol'!G80</f>
        <v>0</v>
      </c>
      <c r="J82" s="190" t="str">
        <f>IF(I86=0,"",I82/I86*100)</f>
        <v/>
      </c>
    </row>
    <row r="83" spans="1:10" ht="36.75" customHeight="1" x14ac:dyDescent="0.2">
      <c r="A83" s="179"/>
      <c r="B83" s="184" t="s">
        <v>115</v>
      </c>
      <c r="C83" s="185" t="s">
        <v>116</v>
      </c>
      <c r="D83" s="186"/>
      <c r="E83" s="186"/>
      <c r="F83" s="193" t="s">
        <v>117</v>
      </c>
      <c r="G83" s="194"/>
      <c r="H83" s="194"/>
      <c r="I83" s="194">
        <f>'255Z031 D.1.2.4 Pol'!G351</f>
        <v>0</v>
      </c>
      <c r="J83" s="190" t="str">
        <f>IF(I86=0,"",I83/I86*100)</f>
        <v/>
      </c>
    </row>
    <row r="84" spans="1:10" ht="36.75" customHeight="1" x14ac:dyDescent="0.2">
      <c r="A84" s="179"/>
      <c r="B84" s="184" t="s">
        <v>118</v>
      </c>
      <c r="C84" s="185" t="s">
        <v>27</v>
      </c>
      <c r="D84" s="186"/>
      <c r="E84" s="186"/>
      <c r="F84" s="193" t="s">
        <v>118</v>
      </c>
      <c r="G84" s="194"/>
      <c r="H84" s="194"/>
      <c r="I84" s="194">
        <f>'00 00 Naklady'!G8</f>
        <v>0</v>
      </c>
      <c r="J84" s="190" t="str">
        <f>IF(I86=0,"",I84/I86*100)</f>
        <v/>
      </c>
    </row>
    <row r="85" spans="1:10" ht="36.75" customHeight="1" x14ac:dyDescent="0.2">
      <c r="A85" s="179"/>
      <c r="B85" s="184" t="s">
        <v>119</v>
      </c>
      <c r="C85" s="185" t="s">
        <v>28</v>
      </c>
      <c r="D85" s="186"/>
      <c r="E85" s="186"/>
      <c r="F85" s="193" t="s">
        <v>119</v>
      </c>
      <c r="G85" s="194"/>
      <c r="H85" s="194"/>
      <c r="I85" s="194">
        <f>'00 00 Naklady'!G27</f>
        <v>0</v>
      </c>
      <c r="J85" s="190" t="str">
        <f>IF(I86=0,"",I85/I86*100)</f>
        <v/>
      </c>
    </row>
    <row r="86" spans="1:10" ht="25.5" customHeight="1" x14ac:dyDescent="0.2">
      <c r="A86" s="180"/>
      <c r="B86" s="187" t="s">
        <v>1</v>
      </c>
      <c r="C86" s="188"/>
      <c r="D86" s="189"/>
      <c r="E86" s="189"/>
      <c r="F86" s="195"/>
      <c r="G86" s="196"/>
      <c r="H86" s="196"/>
      <c r="I86" s="196">
        <f>SUM(I59:I85)</f>
        <v>0</v>
      </c>
      <c r="J86" s="191">
        <f>SUM(J59:J85)</f>
        <v>0</v>
      </c>
    </row>
    <row r="87" spans="1:10" x14ac:dyDescent="0.2">
      <c r="F87" s="133"/>
      <c r="G87" s="133"/>
      <c r="H87" s="133"/>
      <c r="I87" s="133"/>
      <c r="J87" s="192"/>
    </row>
    <row r="88" spans="1:10" x14ac:dyDescent="0.2">
      <c r="F88" s="133"/>
      <c r="G88" s="133"/>
      <c r="H88" s="133"/>
      <c r="I88" s="133"/>
      <c r="J88" s="192"/>
    </row>
    <row r="89" spans="1:10" x14ac:dyDescent="0.2">
      <c r="F89" s="133"/>
      <c r="G89" s="133"/>
      <c r="H89" s="133"/>
      <c r="I89" s="133"/>
      <c r="J89" s="192"/>
    </row>
  </sheetData>
  <sheetProtection algorithmName="SHA-512" hashValue="hAaXyuBO2Rzx7jIcDg8HivB+oFSFaxRyeF5lsrxZ4CcT0fkaKW8B32NKYtVY2s2eRTamv3FJvMGWn0mKcNfI7w==" saltValue="5p8pzOFyJzNdUSFVlBd5b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81:E81"/>
    <mergeCell ref="C82:E82"/>
    <mergeCell ref="C83:E83"/>
    <mergeCell ref="C84:E84"/>
    <mergeCell ref="C85:E85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HU9JuCNgVrG+dBqPfA3rzo2DdgG94ug68flI51esICjfnTB1bSmUk1CrXeWYkUVg+eRlkBDXdXv7Pzn++AKsZA==" saltValue="ypMJxGv4855abV9PIFieQ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8E836-DA09-4C3E-A2AA-8C464B4C548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120</v>
      </c>
      <c r="B1" s="198"/>
      <c r="C1" s="198"/>
      <c r="D1" s="198"/>
      <c r="E1" s="198"/>
      <c r="F1" s="198"/>
      <c r="G1" s="198"/>
      <c r="AG1" t="s">
        <v>121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122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7" t="s">
        <v>123</v>
      </c>
      <c r="AG3" t="s">
        <v>124</v>
      </c>
    </row>
    <row r="4" spans="1:60" ht="24.95" customHeight="1" x14ac:dyDescent="0.2">
      <c r="A4" s="203" t="s">
        <v>9</v>
      </c>
      <c r="B4" s="204" t="s">
        <v>47</v>
      </c>
      <c r="C4" s="205" t="s">
        <v>48</v>
      </c>
      <c r="D4" s="206"/>
      <c r="E4" s="206"/>
      <c r="F4" s="206"/>
      <c r="G4" s="207"/>
      <c r="AG4" t="s">
        <v>125</v>
      </c>
    </row>
    <row r="5" spans="1:60" x14ac:dyDescent="0.2">
      <c r="D5" s="10"/>
    </row>
    <row r="6" spans="1:60" ht="38.25" x14ac:dyDescent="0.2">
      <c r="A6" s="209" t="s">
        <v>126</v>
      </c>
      <c r="B6" s="211" t="s">
        <v>127</v>
      </c>
      <c r="C6" s="211" t="s">
        <v>128</v>
      </c>
      <c r="D6" s="210" t="s">
        <v>129</v>
      </c>
      <c r="E6" s="209" t="s">
        <v>130</v>
      </c>
      <c r="F6" s="208" t="s">
        <v>131</v>
      </c>
      <c r="G6" s="209" t="s">
        <v>29</v>
      </c>
      <c r="H6" s="212" t="s">
        <v>30</v>
      </c>
      <c r="I6" s="212" t="s">
        <v>132</v>
      </c>
      <c r="J6" s="212" t="s">
        <v>31</v>
      </c>
      <c r="K6" s="212" t="s">
        <v>133</v>
      </c>
      <c r="L6" s="212" t="s">
        <v>134</v>
      </c>
      <c r="M6" s="212" t="s">
        <v>135</v>
      </c>
      <c r="N6" s="212" t="s">
        <v>136</v>
      </c>
      <c r="O6" s="212" t="s">
        <v>137</v>
      </c>
      <c r="P6" s="212" t="s">
        <v>138</v>
      </c>
      <c r="Q6" s="212" t="s">
        <v>139</v>
      </c>
      <c r="R6" s="212" t="s">
        <v>140</v>
      </c>
      <c r="S6" s="212" t="s">
        <v>141</v>
      </c>
      <c r="T6" s="212" t="s">
        <v>142</v>
      </c>
      <c r="U6" s="212" t="s">
        <v>143</v>
      </c>
      <c r="V6" s="212" t="s">
        <v>144</v>
      </c>
      <c r="W6" s="212" t="s">
        <v>145</v>
      </c>
      <c r="X6" s="212" t="s">
        <v>146</v>
      </c>
      <c r="Y6" s="212" t="s">
        <v>147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0" t="s">
        <v>148</v>
      </c>
      <c r="B8" s="231" t="s">
        <v>118</v>
      </c>
      <c r="C8" s="253" t="s">
        <v>27</v>
      </c>
      <c r="D8" s="232"/>
      <c r="E8" s="233"/>
      <c r="F8" s="234"/>
      <c r="G8" s="234">
        <f>SUMIF(AG9:AG26,"&lt;&gt;NOR",G9:G26)</f>
        <v>0</v>
      </c>
      <c r="H8" s="234"/>
      <c r="I8" s="234">
        <f>SUM(I9:I26)</f>
        <v>0</v>
      </c>
      <c r="J8" s="234"/>
      <c r="K8" s="234">
        <f>SUM(K9:K26)</f>
        <v>0</v>
      </c>
      <c r="L8" s="234"/>
      <c r="M8" s="234">
        <f>SUM(M9:M26)</f>
        <v>0</v>
      </c>
      <c r="N8" s="233"/>
      <c r="O8" s="233">
        <f>SUM(O9:O26)</f>
        <v>0</v>
      </c>
      <c r="P8" s="233"/>
      <c r="Q8" s="233">
        <f>SUM(Q9:Q26)</f>
        <v>0</v>
      </c>
      <c r="R8" s="234"/>
      <c r="S8" s="234"/>
      <c r="T8" s="235"/>
      <c r="U8" s="229"/>
      <c r="V8" s="229">
        <f>SUM(V9:V26)</f>
        <v>0</v>
      </c>
      <c r="W8" s="229"/>
      <c r="X8" s="229"/>
      <c r="Y8" s="229"/>
      <c r="AG8" t="s">
        <v>149</v>
      </c>
    </row>
    <row r="9" spans="1:60" outlineLevel="1" x14ac:dyDescent="0.2">
      <c r="A9" s="237">
        <v>1</v>
      </c>
      <c r="B9" s="238" t="s">
        <v>150</v>
      </c>
      <c r="C9" s="254" t="s">
        <v>151</v>
      </c>
      <c r="D9" s="239" t="s">
        <v>152</v>
      </c>
      <c r="E9" s="240">
        <v>1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2"/>
      <c r="S9" s="242" t="s">
        <v>153</v>
      </c>
      <c r="T9" s="243" t="s">
        <v>154</v>
      </c>
      <c r="U9" s="224">
        <v>0</v>
      </c>
      <c r="V9" s="224">
        <f>ROUND(E9*U9,2)</f>
        <v>0</v>
      </c>
      <c r="W9" s="224"/>
      <c r="X9" s="224" t="s">
        <v>155</v>
      </c>
      <c r="Y9" s="224" t="s">
        <v>156</v>
      </c>
      <c r="Z9" s="213"/>
      <c r="AA9" s="213"/>
      <c r="AB9" s="213"/>
      <c r="AC9" s="213"/>
      <c r="AD9" s="213"/>
      <c r="AE9" s="213"/>
      <c r="AF9" s="213"/>
      <c r="AG9" s="213" t="s">
        <v>157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2" x14ac:dyDescent="0.2">
      <c r="A10" s="220"/>
      <c r="B10" s="221"/>
      <c r="C10" s="255" t="s">
        <v>158</v>
      </c>
      <c r="D10" s="245"/>
      <c r="E10" s="245"/>
      <c r="F10" s="245"/>
      <c r="G10" s="245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3"/>
      <c r="AA10" s="213"/>
      <c r="AB10" s="213"/>
      <c r="AC10" s="213"/>
      <c r="AD10" s="213"/>
      <c r="AE10" s="213"/>
      <c r="AF10" s="213"/>
      <c r="AG10" s="213" t="s">
        <v>159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4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37">
        <v>2</v>
      </c>
      <c r="B11" s="238" t="s">
        <v>160</v>
      </c>
      <c r="C11" s="254" t="s">
        <v>161</v>
      </c>
      <c r="D11" s="239" t="s">
        <v>152</v>
      </c>
      <c r="E11" s="240">
        <v>1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0">
        <v>0</v>
      </c>
      <c r="O11" s="240">
        <f>ROUND(E11*N11,2)</f>
        <v>0</v>
      </c>
      <c r="P11" s="240">
        <v>0</v>
      </c>
      <c r="Q11" s="240">
        <f>ROUND(E11*P11,2)</f>
        <v>0</v>
      </c>
      <c r="R11" s="242"/>
      <c r="S11" s="242" t="s">
        <v>153</v>
      </c>
      <c r="T11" s="243" t="s">
        <v>154</v>
      </c>
      <c r="U11" s="224">
        <v>0</v>
      </c>
      <c r="V11" s="224">
        <f>ROUND(E11*U11,2)</f>
        <v>0</v>
      </c>
      <c r="W11" s="224"/>
      <c r="X11" s="224" t="s">
        <v>155</v>
      </c>
      <c r="Y11" s="224" t="s">
        <v>156</v>
      </c>
      <c r="Z11" s="213"/>
      <c r="AA11" s="213"/>
      <c r="AB11" s="213"/>
      <c r="AC11" s="213"/>
      <c r="AD11" s="213"/>
      <c r="AE11" s="213"/>
      <c r="AF11" s="213"/>
      <c r="AG11" s="213" t="s">
        <v>157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33.75" outlineLevel="2" x14ac:dyDescent="0.2">
      <c r="A12" s="220"/>
      <c r="B12" s="221"/>
      <c r="C12" s="255" t="s">
        <v>162</v>
      </c>
      <c r="D12" s="245"/>
      <c r="E12" s="245"/>
      <c r="F12" s="245"/>
      <c r="G12" s="245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3"/>
      <c r="AA12" s="213"/>
      <c r="AB12" s="213"/>
      <c r="AC12" s="213"/>
      <c r="AD12" s="213"/>
      <c r="AE12" s="213"/>
      <c r="AF12" s="213"/>
      <c r="AG12" s="213" t="s">
        <v>159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44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37">
        <v>3</v>
      </c>
      <c r="B13" s="238" t="s">
        <v>163</v>
      </c>
      <c r="C13" s="254" t="s">
        <v>164</v>
      </c>
      <c r="D13" s="239" t="s">
        <v>152</v>
      </c>
      <c r="E13" s="240">
        <v>1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0">
        <v>0</v>
      </c>
      <c r="O13" s="240">
        <f>ROUND(E13*N13,2)</f>
        <v>0</v>
      </c>
      <c r="P13" s="240">
        <v>0</v>
      </c>
      <c r="Q13" s="240">
        <f>ROUND(E13*P13,2)</f>
        <v>0</v>
      </c>
      <c r="R13" s="242"/>
      <c r="S13" s="242" t="s">
        <v>153</v>
      </c>
      <c r="T13" s="243" t="s">
        <v>154</v>
      </c>
      <c r="U13" s="224">
        <v>0</v>
      </c>
      <c r="V13" s="224">
        <f>ROUND(E13*U13,2)</f>
        <v>0</v>
      </c>
      <c r="W13" s="224"/>
      <c r="X13" s="224" t="s">
        <v>155</v>
      </c>
      <c r="Y13" s="224" t="s">
        <v>156</v>
      </c>
      <c r="Z13" s="213"/>
      <c r="AA13" s="213"/>
      <c r="AB13" s="213"/>
      <c r="AC13" s="213"/>
      <c r="AD13" s="213"/>
      <c r="AE13" s="213"/>
      <c r="AF13" s="213"/>
      <c r="AG13" s="213" t="s">
        <v>157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2" x14ac:dyDescent="0.2">
      <c r="A14" s="220"/>
      <c r="B14" s="221"/>
      <c r="C14" s="255" t="s">
        <v>165</v>
      </c>
      <c r="D14" s="245"/>
      <c r="E14" s="245"/>
      <c r="F14" s="245"/>
      <c r="G14" s="245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3"/>
      <c r="AA14" s="213"/>
      <c r="AB14" s="213"/>
      <c r="AC14" s="213"/>
      <c r="AD14" s="213"/>
      <c r="AE14" s="213"/>
      <c r="AF14" s="213"/>
      <c r="AG14" s="213" t="s">
        <v>159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44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7">
        <v>4</v>
      </c>
      <c r="B15" s="238" t="s">
        <v>166</v>
      </c>
      <c r="C15" s="254" t="s">
        <v>167</v>
      </c>
      <c r="D15" s="239" t="s">
        <v>152</v>
      </c>
      <c r="E15" s="240">
        <v>1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2"/>
      <c r="S15" s="242" t="s">
        <v>153</v>
      </c>
      <c r="T15" s="243" t="s">
        <v>154</v>
      </c>
      <c r="U15" s="224">
        <v>0</v>
      </c>
      <c r="V15" s="224">
        <f>ROUND(E15*U15,2)</f>
        <v>0</v>
      </c>
      <c r="W15" s="224"/>
      <c r="X15" s="224" t="s">
        <v>155</v>
      </c>
      <c r="Y15" s="224" t="s">
        <v>168</v>
      </c>
      <c r="Z15" s="213"/>
      <c r="AA15" s="213"/>
      <c r="AB15" s="213"/>
      <c r="AC15" s="213"/>
      <c r="AD15" s="213"/>
      <c r="AE15" s="213"/>
      <c r="AF15" s="213"/>
      <c r="AG15" s="213" t="s">
        <v>157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55" t="s">
        <v>169</v>
      </c>
      <c r="D16" s="245"/>
      <c r="E16" s="245"/>
      <c r="F16" s="245"/>
      <c r="G16" s="245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3"/>
      <c r="AA16" s="213"/>
      <c r="AB16" s="213"/>
      <c r="AC16" s="213"/>
      <c r="AD16" s="213"/>
      <c r="AE16" s="213"/>
      <c r="AF16" s="213"/>
      <c r="AG16" s="213" t="s">
        <v>159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7">
        <v>5</v>
      </c>
      <c r="B17" s="238" t="s">
        <v>170</v>
      </c>
      <c r="C17" s="254" t="s">
        <v>171</v>
      </c>
      <c r="D17" s="239" t="s">
        <v>152</v>
      </c>
      <c r="E17" s="240">
        <v>1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0">
        <v>0</v>
      </c>
      <c r="O17" s="240">
        <f>ROUND(E17*N17,2)</f>
        <v>0</v>
      </c>
      <c r="P17" s="240">
        <v>0</v>
      </c>
      <c r="Q17" s="240">
        <f>ROUND(E17*P17,2)</f>
        <v>0</v>
      </c>
      <c r="R17" s="242"/>
      <c r="S17" s="242" t="s">
        <v>153</v>
      </c>
      <c r="T17" s="243" t="s">
        <v>154</v>
      </c>
      <c r="U17" s="224">
        <v>0</v>
      </c>
      <c r="V17" s="224">
        <f>ROUND(E17*U17,2)</f>
        <v>0</v>
      </c>
      <c r="W17" s="224"/>
      <c r="X17" s="224" t="s">
        <v>155</v>
      </c>
      <c r="Y17" s="224" t="s">
        <v>168</v>
      </c>
      <c r="Z17" s="213"/>
      <c r="AA17" s="213"/>
      <c r="AB17" s="213"/>
      <c r="AC17" s="213"/>
      <c r="AD17" s="213"/>
      <c r="AE17" s="213"/>
      <c r="AF17" s="213"/>
      <c r="AG17" s="213" t="s">
        <v>172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33.75" outlineLevel="2" x14ac:dyDescent="0.2">
      <c r="A18" s="220"/>
      <c r="B18" s="221"/>
      <c r="C18" s="255" t="s">
        <v>173</v>
      </c>
      <c r="D18" s="245"/>
      <c r="E18" s="245"/>
      <c r="F18" s="245"/>
      <c r="G18" s="245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3"/>
      <c r="AA18" s="213"/>
      <c r="AB18" s="213"/>
      <c r="AC18" s="213"/>
      <c r="AD18" s="213"/>
      <c r="AE18" s="213"/>
      <c r="AF18" s="213"/>
      <c r="AG18" s="213" t="s">
        <v>159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44" t="str">
        <f>C18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7">
        <v>6</v>
      </c>
      <c r="B19" s="238" t="s">
        <v>174</v>
      </c>
      <c r="C19" s="254" t="s">
        <v>175</v>
      </c>
      <c r="D19" s="239" t="s">
        <v>152</v>
      </c>
      <c r="E19" s="240">
        <v>1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0">
        <v>0</v>
      </c>
      <c r="O19" s="240">
        <f>ROUND(E19*N19,2)</f>
        <v>0</v>
      </c>
      <c r="P19" s="240">
        <v>0</v>
      </c>
      <c r="Q19" s="240">
        <f>ROUND(E19*P19,2)</f>
        <v>0</v>
      </c>
      <c r="R19" s="242"/>
      <c r="S19" s="242" t="s">
        <v>153</v>
      </c>
      <c r="T19" s="243" t="s">
        <v>154</v>
      </c>
      <c r="U19" s="224">
        <v>0</v>
      </c>
      <c r="V19" s="224">
        <f>ROUND(E19*U19,2)</f>
        <v>0</v>
      </c>
      <c r="W19" s="224"/>
      <c r="X19" s="224" t="s">
        <v>155</v>
      </c>
      <c r="Y19" s="224" t="s">
        <v>168</v>
      </c>
      <c r="Z19" s="213"/>
      <c r="AA19" s="213"/>
      <c r="AB19" s="213"/>
      <c r="AC19" s="213"/>
      <c r="AD19" s="213"/>
      <c r="AE19" s="213"/>
      <c r="AF19" s="213"/>
      <c r="AG19" s="213" t="s">
        <v>172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 x14ac:dyDescent="0.2">
      <c r="A20" s="220"/>
      <c r="B20" s="221"/>
      <c r="C20" s="255" t="s">
        <v>176</v>
      </c>
      <c r="D20" s="245"/>
      <c r="E20" s="245"/>
      <c r="F20" s="245"/>
      <c r="G20" s="245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3"/>
      <c r="AA20" s="213"/>
      <c r="AB20" s="213"/>
      <c r="AC20" s="213"/>
      <c r="AD20" s="213"/>
      <c r="AE20" s="213"/>
      <c r="AF20" s="213"/>
      <c r="AG20" s="213" t="s">
        <v>159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44" t="str">
        <f>C20</f>
        <v>Náklady na vyhotovení dokumentace skutečného provedení stavby a její předání objednateli v požadované formě a požadovaném počtu.</v>
      </c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37">
        <v>7</v>
      </c>
      <c r="B21" s="238" t="s">
        <v>177</v>
      </c>
      <c r="C21" s="254" t="s">
        <v>178</v>
      </c>
      <c r="D21" s="239" t="s">
        <v>152</v>
      </c>
      <c r="E21" s="240">
        <v>1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2"/>
      <c r="S21" s="242" t="s">
        <v>179</v>
      </c>
      <c r="T21" s="243" t="s">
        <v>154</v>
      </c>
      <c r="U21" s="224">
        <v>0</v>
      </c>
      <c r="V21" s="224">
        <f>ROUND(E21*U21,2)</f>
        <v>0</v>
      </c>
      <c r="W21" s="224"/>
      <c r="X21" s="224" t="s">
        <v>155</v>
      </c>
      <c r="Y21" s="224" t="s">
        <v>168</v>
      </c>
      <c r="Z21" s="213"/>
      <c r="AA21" s="213"/>
      <c r="AB21" s="213"/>
      <c r="AC21" s="213"/>
      <c r="AD21" s="213"/>
      <c r="AE21" s="213"/>
      <c r="AF21" s="213"/>
      <c r="AG21" s="213" t="s">
        <v>180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2" x14ac:dyDescent="0.2">
      <c r="A22" s="220"/>
      <c r="B22" s="221"/>
      <c r="C22" s="255" t="s">
        <v>181</v>
      </c>
      <c r="D22" s="245"/>
      <c r="E22" s="245"/>
      <c r="F22" s="245"/>
      <c r="G22" s="245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3"/>
      <c r="AA22" s="213"/>
      <c r="AB22" s="213"/>
      <c r="AC22" s="213"/>
      <c r="AD22" s="213"/>
      <c r="AE22" s="213"/>
      <c r="AF22" s="213"/>
      <c r="AG22" s="213" t="s">
        <v>159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44" t="str">
        <f>C22</f>
        <v>Náklady na ztížené provádění stavebních prací v důsledku nepřerušeného provozu na staveništi nebo v případech nepřerušeného provozu v objektech v nichž se stavební práce provádí.</v>
      </c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7">
        <v>8</v>
      </c>
      <c r="B23" s="238" t="s">
        <v>182</v>
      </c>
      <c r="C23" s="254" t="s">
        <v>183</v>
      </c>
      <c r="D23" s="239" t="s">
        <v>152</v>
      </c>
      <c r="E23" s="240">
        <v>1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21</v>
      </c>
      <c r="M23" s="242">
        <f>G23*(1+L23/100)</f>
        <v>0</v>
      </c>
      <c r="N23" s="240">
        <v>0</v>
      </c>
      <c r="O23" s="240">
        <f>ROUND(E23*N23,2)</f>
        <v>0</v>
      </c>
      <c r="P23" s="240">
        <v>0</v>
      </c>
      <c r="Q23" s="240">
        <f>ROUND(E23*P23,2)</f>
        <v>0</v>
      </c>
      <c r="R23" s="242"/>
      <c r="S23" s="242" t="s">
        <v>179</v>
      </c>
      <c r="T23" s="243" t="s">
        <v>154</v>
      </c>
      <c r="U23" s="224">
        <v>0</v>
      </c>
      <c r="V23" s="224">
        <f>ROUND(E23*U23,2)</f>
        <v>0</v>
      </c>
      <c r="W23" s="224"/>
      <c r="X23" s="224" t="s">
        <v>155</v>
      </c>
      <c r="Y23" s="224" t="s">
        <v>168</v>
      </c>
      <c r="Z23" s="213"/>
      <c r="AA23" s="213"/>
      <c r="AB23" s="213"/>
      <c r="AC23" s="213"/>
      <c r="AD23" s="213"/>
      <c r="AE23" s="213"/>
      <c r="AF23" s="213"/>
      <c r="AG23" s="213" t="s">
        <v>172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2" x14ac:dyDescent="0.2">
      <c r="A24" s="220"/>
      <c r="B24" s="221"/>
      <c r="C24" s="255" t="s">
        <v>184</v>
      </c>
      <c r="D24" s="245"/>
      <c r="E24" s="245"/>
      <c r="F24" s="245"/>
      <c r="G24" s="245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3"/>
      <c r="AA24" s="213"/>
      <c r="AB24" s="213"/>
      <c r="AC24" s="213"/>
      <c r="AD24" s="213"/>
      <c r="AE24" s="213"/>
      <c r="AF24" s="213"/>
      <c r="AG24" s="213" t="s">
        <v>159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37">
        <v>9</v>
      </c>
      <c r="B25" s="238" t="s">
        <v>185</v>
      </c>
      <c r="C25" s="254" t="s">
        <v>186</v>
      </c>
      <c r="D25" s="239" t="s">
        <v>152</v>
      </c>
      <c r="E25" s="240">
        <v>1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21</v>
      </c>
      <c r="M25" s="242">
        <f>G25*(1+L25/100)</f>
        <v>0</v>
      </c>
      <c r="N25" s="240">
        <v>0</v>
      </c>
      <c r="O25" s="240">
        <f>ROUND(E25*N25,2)</f>
        <v>0</v>
      </c>
      <c r="P25" s="240">
        <v>0</v>
      </c>
      <c r="Q25" s="240">
        <f>ROUND(E25*P25,2)</f>
        <v>0</v>
      </c>
      <c r="R25" s="242"/>
      <c r="S25" s="242" t="s">
        <v>179</v>
      </c>
      <c r="T25" s="243" t="s">
        <v>154</v>
      </c>
      <c r="U25" s="224">
        <v>0</v>
      </c>
      <c r="V25" s="224">
        <f>ROUND(E25*U25,2)</f>
        <v>0</v>
      </c>
      <c r="W25" s="224"/>
      <c r="X25" s="224" t="s">
        <v>155</v>
      </c>
      <c r="Y25" s="224" t="s">
        <v>168</v>
      </c>
      <c r="Z25" s="213"/>
      <c r="AA25" s="213"/>
      <c r="AB25" s="213"/>
      <c r="AC25" s="213"/>
      <c r="AD25" s="213"/>
      <c r="AE25" s="213"/>
      <c r="AF25" s="213"/>
      <c r="AG25" s="213" t="s">
        <v>172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2" x14ac:dyDescent="0.2">
      <c r="A26" s="220"/>
      <c r="B26" s="221"/>
      <c r="C26" s="255" t="s">
        <v>187</v>
      </c>
      <c r="D26" s="245"/>
      <c r="E26" s="245"/>
      <c r="F26" s="245"/>
      <c r="G26" s="245"/>
      <c r="H26" s="224"/>
      <c r="I26" s="224"/>
      <c r="J26" s="224"/>
      <c r="K26" s="224"/>
      <c r="L26" s="224"/>
      <c r="M26" s="224"/>
      <c r="N26" s="223"/>
      <c r="O26" s="223"/>
      <c r="P26" s="223"/>
      <c r="Q26" s="223"/>
      <c r="R26" s="224"/>
      <c r="S26" s="224"/>
      <c r="T26" s="224"/>
      <c r="U26" s="224"/>
      <c r="V26" s="224"/>
      <c r="W26" s="224"/>
      <c r="X26" s="224"/>
      <c r="Y26" s="224"/>
      <c r="Z26" s="213"/>
      <c r="AA26" s="213"/>
      <c r="AB26" s="213"/>
      <c r="AC26" s="213"/>
      <c r="AD26" s="213"/>
      <c r="AE26" s="213"/>
      <c r="AF26" s="213"/>
      <c r="AG26" s="213" t="s">
        <v>159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44" t="str">
        <f>C26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26" s="213"/>
      <c r="BC26" s="213"/>
      <c r="BD26" s="213"/>
      <c r="BE26" s="213"/>
      <c r="BF26" s="213"/>
      <c r="BG26" s="213"/>
      <c r="BH26" s="213"/>
    </row>
    <row r="27" spans="1:60" x14ac:dyDescent="0.2">
      <c r="A27" s="230" t="s">
        <v>148</v>
      </c>
      <c r="B27" s="231" t="s">
        <v>119</v>
      </c>
      <c r="C27" s="253" t="s">
        <v>28</v>
      </c>
      <c r="D27" s="232"/>
      <c r="E27" s="233"/>
      <c r="F27" s="234"/>
      <c r="G27" s="234">
        <f>SUMIF(AG28:AG32,"&lt;&gt;NOR",G28:G32)</f>
        <v>0</v>
      </c>
      <c r="H27" s="234"/>
      <c r="I27" s="234">
        <f>SUM(I28:I32)</f>
        <v>0</v>
      </c>
      <c r="J27" s="234"/>
      <c r="K27" s="234">
        <f>SUM(K28:K32)</f>
        <v>0</v>
      </c>
      <c r="L27" s="234"/>
      <c r="M27" s="234">
        <f>SUM(M28:M32)</f>
        <v>0</v>
      </c>
      <c r="N27" s="233"/>
      <c r="O27" s="233">
        <f>SUM(O28:O32)</f>
        <v>0</v>
      </c>
      <c r="P27" s="233"/>
      <c r="Q27" s="233">
        <f>SUM(Q28:Q32)</f>
        <v>0</v>
      </c>
      <c r="R27" s="234"/>
      <c r="S27" s="234"/>
      <c r="T27" s="235"/>
      <c r="U27" s="229"/>
      <c r="V27" s="229">
        <f>SUM(V28:V32)</f>
        <v>0</v>
      </c>
      <c r="W27" s="229"/>
      <c r="X27" s="229"/>
      <c r="Y27" s="229"/>
      <c r="AG27" t="s">
        <v>149</v>
      </c>
    </row>
    <row r="28" spans="1:60" outlineLevel="1" x14ac:dyDescent="0.2">
      <c r="A28" s="246">
        <v>10</v>
      </c>
      <c r="B28" s="247" t="s">
        <v>188</v>
      </c>
      <c r="C28" s="256" t="s">
        <v>189</v>
      </c>
      <c r="D28" s="248" t="s">
        <v>190</v>
      </c>
      <c r="E28" s="249">
        <v>24</v>
      </c>
      <c r="F28" s="250"/>
      <c r="G28" s="251">
        <f>ROUND(E28*F28,2)</f>
        <v>0</v>
      </c>
      <c r="H28" s="250"/>
      <c r="I28" s="251">
        <f>ROUND(E28*H28,2)</f>
        <v>0</v>
      </c>
      <c r="J28" s="250"/>
      <c r="K28" s="251">
        <f>ROUND(E28*J28,2)</f>
        <v>0</v>
      </c>
      <c r="L28" s="251">
        <v>21</v>
      </c>
      <c r="M28" s="251">
        <f>G28*(1+L28/100)</f>
        <v>0</v>
      </c>
      <c r="N28" s="249">
        <v>0</v>
      </c>
      <c r="O28" s="249">
        <f>ROUND(E28*N28,2)</f>
        <v>0</v>
      </c>
      <c r="P28" s="249">
        <v>0</v>
      </c>
      <c r="Q28" s="249">
        <f>ROUND(E28*P28,2)</f>
        <v>0</v>
      </c>
      <c r="R28" s="251"/>
      <c r="S28" s="251" t="s">
        <v>179</v>
      </c>
      <c r="T28" s="252" t="s">
        <v>154</v>
      </c>
      <c r="U28" s="224">
        <v>0</v>
      </c>
      <c r="V28" s="224">
        <f>ROUND(E28*U28,2)</f>
        <v>0</v>
      </c>
      <c r="W28" s="224"/>
      <c r="X28" s="224" t="s">
        <v>191</v>
      </c>
      <c r="Y28" s="224" t="s">
        <v>168</v>
      </c>
      <c r="Z28" s="213"/>
      <c r="AA28" s="213"/>
      <c r="AB28" s="213"/>
      <c r="AC28" s="213"/>
      <c r="AD28" s="213"/>
      <c r="AE28" s="213"/>
      <c r="AF28" s="213"/>
      <c r="AG28" s="213" t="s">
        <v>192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7">
        <v>11</v>
      </c>
      <c r="B29" s="238" t="s">
        <v>193</v>
      </c>
      <c r="C29" s="254" t="s">
        <v>194</v>
      </c>
      <c r="D29" s="239" t="s">
        <v>190</v>
      </c>
      <c r="E29" s="240">
        <v>20</v>
      </c>
      <c r="F29" s="241"/>
      <c r="G29" s="242">
        <f>ROUND(E29*F29,2)</f>
        <v>0</v>
      </c>
      <c r="H29" s="241"/>
      <c r="I29" s="242">
        <f>ROUND(E29*H29,2)</f>
        <v>0</v>
      </c>
      <c r="J29" s="241"/>
      <c r="K29" s="242">
        <f>ROUND(E29*J29,2)</f>
        <v>0</v>
      </c>
      <c r="L29" s="242">
        <v>21</v>
      </c>
      <c r="M29" s="242">
        <f>G29*(1+L29/100)</f>
        <v>0</v>
      </c>
      <c r="N29" s="240">
        <v>0</v>
      </c>
      <c r="O29" s="240">
        <f>ROUND(E29*N29,2)</f>
        <v>0</v>
      </c>
      <c r="P29" s="240">
        <v>0</v>
      </c>
      <c r="Q29" s="240">
        <f>ROUND(E29*P29,2)</f>
        <v>0</v>
      </c>
      <c r="R29" s="242"/>
      <c r="S29" s="242" t="s">
        <v>179</v>
      </c>
      <c r="T29" s="243" t="s">
        <v>154</v>
      </c>
      <c r="U29" s="224">
        <v>0</v>
      </c>
      <c r="V29" s="224">
        <f>ROUND(E29*U29,2)</f>
        <v>0</v>
      </c>
      <c r="W29" s="224"/>
      <c r="X29" s="224" t="s">
        <v>155</v>
      </c>
      <c r="Y29" s="224" t="s">
        <v>168</v>
      </c>
      <c r="Z29" s="213"/>
      <c r="AA29" s="213"/>
      <c r="AB29" s="213"/>
      <c r="AC29" s="213"/>
      <c r="AD29" s="213"/>
      <c r="AE29" s="213"/>
      <c r="AF29" s="213"/>
      <c r="AG29" s="213" t="s">
        <v>172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45" outlineLevel="2" x14ac:dyDescent="0.2">
      <c r="A30" s="220"/>
      <c r="B30" s="221"/>
      <c r="C30" s="255" t="s">
        <v>195</v>
      </c>
      <c r="D30" s="245"/>
      <c r="E30" s="245"/>
      <c r="F30" s="245"/>
      <c r="G30" s="245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3"/>
      <c r="AA30" s="213"/>
      <c r="AB30" s="213"/>
      <c r="AC30" s="213"/>
      <c r="AD30" s="213"/>
      <c r="AE30" s="213"/>
      <c r="AF30" s="213"/>
      <c r="AG30" s="213" t="s">
        <v>159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44" t="str">
        <f>C30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6">
        <v>12</v>
      </c>
      <c r="B31" s="247" t="s">
        <v>196</v>
      </c>
      <c r="C31" s="256" t="s">
        <v>197</v>
      </c>
      <c r="D31" s="248" t="s">
        <v>198</v>
      </c>
      <c r="E31" s="249">
        <v>1</v>
      </c>
      <c r="F31" s="250"/>
      <c r="G31" s="251">
        <f>ROUND(E31*F31,2)</f>
        <v>0</v>
      </c>
      <c r="H31" s="250"/>
      <c r="I31" s="251">
        <f>ROUND(E31*H31,2)</f>
        <v>0</v>
      </c>
      <c r="J31" s="250"/>
      <c r="K31" s="251">
        <f>ROUND(E31*J31,2)</f>
        <v>0</v>
      </c>
      <c r="L31" s="251">
        <v>21</v>
      </c>
      <c r="M31" s="251">
        <f>G31*(1+L31/100)</f>
        <v>0</v>
      </c>
      <c r="N31" s="249">
        <v>0</v>
      </c>
      <c r="O31" s="249">
        <f>ROUND(E31*N31,2)</f>
        <v>0</v>
      </c>
      <c r="P31" s="249">
        <v>0</v>
      </c>
      <c r="Q31" s="249">
        <f>ROUND(E31*P31,2)</f>
        <v>0</v>
      </c>
      <c r="R31" s="251"/>
      <c r="S31" s="251" t="s">
        <v>179</v>
      </c>
      <c r="T31" s="252" t="s">
        <v>154</v>
      </c>
      <c r="U31" s="224">
        <v>0</v>
      </c>
      <c r="V31" s="224">
        <f>ROUND(E31*U31,2)</f>
        <v>0</v>
      </c>
      <c r="W31" s="224"/>
      <c r="X31" s="224" t="s">
        <v>155</v>
      </c>
      <c r="Y31" s="224" t="s">
        <v>156</v>
      </c>
      <c r="Z31" s="213"/>
      <c r="AA31" s="213"/>
      <c r="AB31" s="213"/>
      <c r="AC31" s="213"/>
      <c r="AD31" s="213"/>
      <c r="AE31" s="213"/>
      <c r="AF31" s="213"/>
      <c r="AG31" s="213" t="s">
        <v>172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37">
        <v>13</v>
      </c>
      <c r="B32" s="238" t="s">
        <v>199</v>
      </c>
      <c r="C32" s="254" t="s">
        <v>200</v>
      </c>
      <c r="D32" s="239" t="s">
        <v>201</v>
      </c>
      <c r="E32" s="240">
        <v>1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21</v>
      </c>
      <c r="M32" s="242">
        <f>G32*(1+L32/100)</f>
        <v>0</v>
      </c>
      <c r="N32" s="240">
        <v>0</v>
      </c>
      <c r="O32" s="240">
        <f>ROUND(E32*N32,2)</f>
        <v>0</v>
      </c>
      <c r="P32" s="240">
        <v>0</v>
      </c>
      <c r="Q32" s="240">
        <f>ROUND(E32*P32,2)</f>
        <v>0</v>
      </c>
      <c r="R32" s="242"/>
      <c r="S32" s="242" t="s">
        <v>179</v>
      </c>
      <c r="T32" s="243" t="s">
        <v>154</v>
      </c>
      <c r="U32" s="224">
        <v>0</v>
      </c>
      <c r="V32" s="224">
        <f>ROUND(E32*U32,2)</f>
        <v>0</v>
      </c>
      <c r="W32" s="224"/>
      <c r="X32" s="224" t="s">
        <v>155</v>
      </c>
      <c r="Y32" s="224" t="s">
        <v>168</v>
      </c>
      <c r="Z32" s="213"/>
      <c r="AA32" s="213"/>
      <c r="AB32" s="213"/>
      <c r="AC32" s="213"/>
      <c r="AD32" s="213"/>
      <c r="AE32" s="213"/>
      <c r="AF32" s="213"/>
      <c r="AG32" s="213" t="s">
        <v>172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33" x14ac:dyDescent="0.2">
      <c r="A33" s="3"/>
      <c r="B33" s="4"/>
      <c r="C33" s="257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v>12</v>
      </c>
      <c r="AF33">
        <v>21</v>
      </c>
      <c r="AG33" t="s">
        <v>134</v>
      </c>
    </row>
    <row r="34" spans="1:33" x14ac:dyDescent="0.2">
      <c r="A34" s="216"/>
      <c r="B34" s="217" t="s">
        <v>29</v>
      </c>
      <c r="C34" s="258"/>
      <c r="D34" s="218"/>
      <c r="E34" s="219"/>
      <c r="F34" s="219"/>
      <c r="G34" s="236">
        <f>G8+G27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f>SUMIF(L7:L32,AE33,G7:G32)</f>
        <v>0</v>
      </c>
      <c r="AF34">
        <f>SUMIF(L7:L32,AF33,G7:G32)</f>
        <v>0</v>
      </c>
      <c r="AG34" t="s">
        <v>202</v>
      </c>
    </row>
    <row r="35" spans="1:33" x14ac:dyDescent="0.2">
      <c r="C35" s="259"/>
      <c r="D35" s="10"/>
      <c r="AG35" t="s">
        <v>203</v>
      </c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7edX7mW/R/Rbf00XB9aVfUCmB2t9Lh9ACC004CzOfS3Dwo5+LR2+yHhDTEgYv8lwFwLSh8SQi+eZ8Ys7IKSvg==" saltValue="Xyn7MM5ER8NCBqci5O1meQ==" spinCount="100000" sheet="1" formatRows="0"/>
  <mergeCells count="14">
    <mergeCell ref="C26:G26"/>
    <mergeCell ref="C30:G30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C4596-7F0D-414C-9C14-3EC0B66FB8E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204</v>
      </c>
      <c r="B1" s="198"/>
      <c r="C1" s="198"/>
      <c r="D1" s="198"/>
      <c r="E1" s="198"/>
      <c r="F1" s="198"/>
      <c r="G1" s="198"/>
      <c r="AG1" t="s">
        <v>121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122</v>
      </c>
    </row>
    <row r="3" spans="1:60" ht="24.95" customHeight="1" x14ac:dyDescent="0.2">
      <c r="A3" s="199" t="s">
        <v>8</v>
      </c>
      <c r="B3" s="49" t="s">
        <v>43</v>
      </c>
      <c r="C3" s="202" t="s">
        <v>44</v>
      </c>
      <c r="D3" s="200"/>
      <c r="E3" s="200"/>
      <c r="F3" s="200"/>
      <c r="G3" s="201"/>
      <c r="AC3" s="177" t="s">
        <v>122</v>
      </c>
      <c r="AG3" t="s">
        <v>124</v>
      </c>
    </row>
    <row r="4" spans="1:60" ht="24.95" customHeight="1" x14ac:dyDescent="0.2">
      <c r="A4" s="203" t="s">
        <v>9</v>
      </c>
      <c r="B4" s="204" t="s">
        <v>50</v>
      </c>
      <c r="C4" s="205" t="s">
        <v>51</v>
      </c>
      <c r="D4" s="206"/>
      <c r="E4" s="206"/>
      <c r="F4" s="206"/>
      <c r="G4" s="207"/>
      <c r="AG4" t="s">
        <v>125</v>
      </c>
    </row>
    <row r="5" spans="1:60" x14ac:dyDescent="0.2">
      <c r="D5" s="10"/>
    </row>
    <row r="6" spans="1:60" ht="38.25" x14ac:dyDescent="0.2">
      <c r="A6" s="209" t="s">
        <v>126</v>
      </c>
      <c r="B6" s="211" t="s">
        <v>127</v>
      </c>
      <c r="C6" s="211" t="s">
        <v>128</v>
      </c>
      <c r="D6" s="210" t="s">
        <v>129</v>
      </c>
      <c r="E6" s="209" t="s">
        <v>130</v>
      </c>
      <c r="F6" s="208" t="s">
        <v>131</v>
      </c>
      <c r="G6" s="209" t="s">
        <v>29</v>
      </c>
      <c r="H6" s="212" t="s">
        <v>30</v>
      </c>
      <c r="I6" s="212" t="s">
        <v>132</v>
      </c>
      <c r="J6" s="212" t="s">
        <v>31</v>
      </c>
      <c r="K6" s="212" t="s">
        <v>133</v>
      </c>
      <c r="L6" s="212" t="s">
        <v>134</v>
      </c>
      <c r="M6" s="212" t="s">
        <v>135</v>
      </c>
      <c r="N6" s="212" t="s">
        <v>136</v>
      </c>
      <c r="O6" s="212" t="s">
        <v>137</v>
      </c>
      <c r="P6" s="212" t="s">
        <v>138</v>
      </c>
      <c r="Q6" s="212" t="s">
        <v>139</v>
      </c>
      <c r="R6" s="212" t="s">
        <v>140</v>
      </c>
      <c r="S6" s="212" t="s">
        <v>141</v>
      </c>
      <c r="T6" s="212" t="s">
        <v>142</v>
      </c>
      <c r="U6" s="212" t="s">
        <v>143</v>
      </c>
      <c r="V6" s="212" t="s">
        <v>144</v>
      </c>
      <c r="W6" s="212" t="s">
        <v>145</v>
      </c>
      <c r="X6" s="212" t="s">
        <v>146</v>
      </c>
      <c r="Y6" s="212" t="s">
        <v>147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0" t="s">
        <v>148</v>
      </c>
      <c r="B8" s="231" t="s">
        <v>67</v>
      </c>
      <c r="C8" s="253" t="s">
        <v>68</v>
      </c>
      <c r="D8" s="232"/>
      <c r="E8" s="233"/>
      <c r="F8" s="234"/>
      <c r="G8" s="234">
        <f>SUMIF(AG9:AG10,"&lt;&gt;NOR",G9:G10)</f>
        <v>0</v>
      </c>
      <c r="H8" s="234"/>
      <c r="I8" s="234">
        <f>SUM(I9:I10)</f>
        <v>0</v>
      </c>
      <c r="J8" s="234"/>
      <c r="K8" s="234">
        <f>SUM(K9:K10)</f>
        <v>0</v>
      </c>
      <c r="L8" s="234"/>
      <c r="M8" s="234">
        <f>SUM(M9:M10)</f>
        <v>0</v>
      </c>
      <c r="N8" s="233"/>
      <c r="O8" s="233">
        <f>SUM(O9:O10)</f>
        <v>0.22</v>
      </c>
      <c r="P8" s="233"/>
      <c r="Q8" s="233">
        <f>SUM(Q9:Q10)</f>
        <v>0</v>
      </c>
      <c r="R8" s="234"/>
      <c r="S8" s="234"/>
      <c r="T8" s="235"/>
      <c r="U8" s="229"/>
      <c r="V8" s="229">
        <f>SUM(V9:V10)</f>
        <v>0.98</v>
      </c>
      <c r="W8" s="229"/>
      <c r="X8" s="229"/>
      <c r="Y8" s="229"/>
      <c r="AG8" t="s">
        <v>149</v>
      </c>
    </row>
    <row r="9" spans="1:60" ht="33.75" outlineLevel="1" x14ac:dyDescent="0.2">
      <c r="A9" s="237">
        <v>1</v>
      </c>
      <c r="B9" s="238" t="s">
        <v>205</v>
      </c>
      <c r="C9" s="254" t="s">
        <v>206</v>
      </c>
      <c r="D9" s="239" t="s">
        <v>207</v>
      </c>
      <c r="E9" s="240">
        <v>2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0.10884000000000001</v>
      </c>
      <c r="O9" s="240">
        <f>ROUND(E9*N9,2)</f>
        <v>0.22</v>
      </c>
      <c r="P9" s="240">
        <v>0</v>
      </c>
      <c r="Q9" s="240">
        <f>ROUND(E9*P9,2)</f>
        <v>0</v>
      </c>
      <c r="R9" s="242" t="s">
        <v>208</v>
      </c>
      <c r="S9" s="242" t="s">
        <v>153</v>
      </c>
      <c r="T9" s="243" t="s">
        <v>209</v>
      </c>
      <c r="U9" s="224">
        <v>0.49199999999999999</v>
      </c>
      <c r="V9" s="224">
        <f>ROUND(E9*U9,2)</f>
        <v>0.98</v>
      </c>
      <c r="W9" s="224"/>
      <c r="X9" s="224" t="s">
        <v>191</v>
      </c>
      <c r="Y9" s="224" t="s">
        <v>168</v>
      </c>
      <c r="Z9" s="213"/>
      <c r="AA9" s="213"/>
      <c r="AB9" s="213"/>
      <c r="AC9" s="213"/>
      <c r="AD9" s="213"/>
      <c r="AE9" s="213"/>
      <c r="AF9" s="213"/>
      <c r="AG9" s="213" t="s">
        <v>192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66" t="s">
        <v>210</v>
      </c>
      <c r="D10" s="262"/>
      <c r="E10" s="262"/>
      <c r="F10" s="262"/>
      <c r="G10" s="262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3"/>
      <c r="AA10" s="213"/>
      <c r="AB10" s="213"/>
      <c r="AC10" s="213"/>
      <c r="AD10" s="213"/>
      <c r="AE10" s="213"/>
      <c r="AF10" s="213"/>
      <c r="AG10" s="213" t="s">
        <v>211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x14ac:dyDescent="0.2">
      <c r="A11" s="230" t="s">
        <v>148</v>
      </c>
      <c r="B11" s="231" t="s">
        <v>69</v>
      </c>
      <c r="C11" s="253" t="s">
        <v>70</v>
      </c>
      <c r="D11" s="232"/>
      <c r="E11" s="233"/>
      <c r="F11" s="234"/>
      <c r="G11" s="234">
        <f>SUMIF(AG12:AG22,"&lt;&gt;NOR",G12:G22)</f>
        <v>0</v>
      </c>
      <c r="H11" s="234"/>
      <c r="I11" s="234">
        <f>SUM(I12:I22)</f>
        <v>0</v>
      </c>
      <c r="J11" s="234"/>
      <c r="K11" s="234">
        <f>SUM(K12:K22)</f>
        <v>0</v>
      </c>
      <c r="L11" s="234"/>
      <c r="M11" s="234">
        <f>SUM(M12:M22)</f>
        <v>0</v>
      </c>
      <c r="N11" s="233"/>
      <c r="O11" s="233">
        <f>SUM(O12:O22)</f>
        <v>3.09</v>
      </c>
      <c r="P11" s="233"/>
      <c r="Q11" s="233">
        <f>SUM(Q12:Q22)</f>
        <v>0</v>
      </c>
      <c r="R11" s="234"/>
      <c r="S11" s="234"/>
      <c r="T11" s="235"/>
      <c r="U11" s="229"/>
      <c r="V11" s="229">
        <f>SUM(V12:V22)</f>
        <v>82.58</v>
      </c>
      <c r="W11" s="229"/>
      <c r="X11" s="229"/>
      <c r="Y11" s="229"/>
      <c r="AG11" t="s">
        <v>149</v>
      </c>
    </row>
    <row r="12" spans="1:60" ht="22.5" outlineLevel="1" x14ac:dyDescent="0.2">
      <c r="A12" s="237">
        <v>2</v>
      </c>
      <c r="B12" s="238" t="s">
        <v>212</v>
      </c>
      <c r="C12" s="254" t="s">
        <v>213</v>
      </c>
      <c r="D12" s="239" t="s">
        <v>214</v>
      </c>
      <c r="E12" s="240">
        <v>58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0">
        <v>8.6599999999999993E-3</v>
      </c>
      <c r="O12" s="240">
        <f>ROUND(E12*N12,2)</f>
        <v>0.5</v>
      </c>
      <c r="P12" s="240">
        <v>0</v>
      </c>
      <c r="Q12" s="240">
        <f>ROUND(E12*P12,2)</f>
        <v>0</v>
      </c>
      <c r="R12" s="242" t="s">
        <v>215</v>
      </c>
      <c r="S12" s="242" t="s">
        <v>153</v>
      </c>
      <c r="T12" s="243" t="s">
        <v>153</v>
      </c>
      <c r="U12" s="224">
        <v>0.3</v>
      </c>
      <c r="V12" s="224">
        <f>ROUND(E12*U12,2)</f>
        <v>17.399999999999999</v>
      </c>
      <c r="W12" s="224"/>
      <c r="X12" s="224" t="s">
        <v>191</v>
      </c>
      <c r="Y12" s="224" t="s">
        <v>168</v>
      </c>
      <c r="Z12" s="213"/>
      <c r="AA12" s="213"/>
      <c r="AB12" s="213"/>
      <c r="AC12" s="213"/>
      <c r="AD12" s="213"/>
      <c r="AE12" s="213"/>
      <c r="AF12" s="213"/>
      <c r="AG12" s="213" t="s">
        <v>192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">
      <c r="A13" s="220"/>
      <c r="B13" s="221"/>
      <c r="C13" s="266" t="s">
        <v>216</v>
      </c>
      <c r="D13" s="262"/>
      <c r="E13" s="262"/>
      <c r="F13" s="262"/>
      <c r="G13" s="262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3"/>
      <c r="AA13" s="213"/>
      <c r="AB13" s="213"/>
      <c r="AC13" s="213"/>
      <c r="AD13" s="213"/>
      <c r="AE13" s="213"/>
      <c r="AF13" s="213"/>
      <c r="AG13" s="213" t="s">
        <v>211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67" t="s">
        <v>217</v>
      </c>
      <c r="D14" s="260"/>
      <c r="E14" s="261">
        <v>58</v>
      </c>
      <c r="F14" s="224"/>
      <c r="G14" s="224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3"/>
      <c r="AA14" s="213"/>
      <c r="AB14" s="213"/>
      <c r="AC14" s="213"/>
      <c r="AD14" s="213"/>
      <c r="AE14" s="213"/>
      <c r="AF14" s="213"/>
      <c r="AG14" s="213" t="s">
        <v>218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33.75" outlineLevel="1" x14ac:dyDescent="0.2">
      <c r="A15" s="237">
        <v>3</v>
      </c>
      <c r="B15" s="238" t="s">
        <v>219</v>
      </c>
      <c r="C15" s="254" t="s">
        <v>220</v>
      </c>
      <c r="D15" s="239" t="s">
        <v>221</v>
      </c>
      <c r="E15" s="240">
        <v>10.4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0">
        <v>2.5100000000000001E-3</v>
      </c>
      <c r="O15" s="240">
        <f>ROUND(E15*N15,2)</f>
        <v>0.03</v>
      </c>
      <c r="P15" s="240">
        <v>0</v>
      </c>
      <c r="Q15" s="240">
        <f>ROUND(E15*P15,2)</f>
        <v>0</v>
      </c>
      <c r="R15" s="242" t="s">
        <v>208</v>
      </c>
      <c r="S15" s="242" t="s">
        <v>153</v>
      </c>
      <c r="T15" s="243" t="s">
        <v>153</v>
      </c>
      <c r="U15" s="224">
        <v>0.18232999999999999</v>
      </c>
      <c r="V15" s="224">
        <f>ROUND(E15*U15,2)</f>
        <v>1.9</v>
      </c>
      <c r="W15" s="224"/>
      <c r="X15" s="224" t="s">
        <v>191</v>
      </c>
      <c r="Y15" s="224" t="s">
        <v>168</v>
      </c>
      <c r="Z15" s="213"/>
      <c r="AA15" s="213"/>
      <c r="AB15" s="213"/>
      <c r="AC15" s="213"/>
      <c r="AD15" s="213"/>
      <c r="AE15" s="213"/>
      <c r="AF15" s="213"/>
      <c r="AG15" s="213" t="s">
        <v>192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67" t="s">
        <v>222</v>
      </c>
      <c r="D16" s="260"/>
      <c r="E16" s="261">
        <v>10.4</v>
      </c>
      <c r="F16" s="224"/>
      <c r="G16" s="224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3"/>
      <c r="AA16" s="213"/>
      <c r="AB16" s="213"/>
      <c r="AC16" s="213"/>
      <c r="AD16" s="213"/>
      <c r="AE16" s="213"/>
      <c r="AF16" s="213"/>
      <c r="AG16" s="213" t="s">
        <v>218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33.75" outlineLevel="1" x14ac:dyDescent="0.2">
      <c r="A17" s="237">
        <v>4</v>
      </c>
      <c r="B17" s="238" t="s">
        <v>223</v>
      </c>
      <c r="C17" s="254" t="s">
        <v>224</v>
      </c>
      <c r="D17" s="239" t="s">
        <v>214</v>
      </c>
      <c r="E17" s="240">
        <v>58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0">
        <v>1.21E-2</v>
      </c>
      <c r="O17" s="240">
        <f>ROUND(E17*N17,2)</f>
        <v>0.7</v>
      </c>
      <c r="P17" s="240">
        <v>0</v>
      </c>
      <c r="Q17" s="240">
        <f>ROUND(E17*P17,2)</f>
        <v>0</v>
      </c>
      <c r="R17" s="242" t="s">
        <v>208</v>
      </c>
      <c r="S17" s="242" t="s">
        <v>153</v>
      </c>
      <c r="T17" s="243" t="s">
        <v>153</v>
      </c>
      <c r="U17" s="224">
        <v>0.27110000000000001</v>
      </c>
      <c r="V17" s="224">
        <f>ROUND(E17*U17,2)</f>
        <v>15.72</v>
      </c>
      <c r="W17" s="224"/>
      <c r="X17" s="224" t="s">
        <v>191</v>
      </c>
      <c r="Y17" s="224" t="s">
        <v>168</v>
      </c>
      <c r="Z17" s="213"/>
      <c r="AA17" s="213"/>
      <c r="AB17" s="213"/>
      <c r="AC17" s="213"/>
      <c r="AD17" s="213"/>
      <c r="AE17" s="213"/>
      <c r="AF17" s="213"/>
      <c r="AG17" s="213" t="s">
        <v>192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55" t="s">
        <v>225</v>
      </c>
      <c r="D18" s="245"/>
      <c r="E18" s="245"/>
      <c r="F18" s="245"/>
      <c r="G18" s="245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3"/>
      <c r="AA18" s="213"/>
      <c r="AB18" s="213"/>
      <c r="AC18" s="213"/>
      <c r="AD18" s="213"/>
      <c r="AE18" s="213"/>
      <c r="AF18" s="213"/>
      <c r="AG18" s="213" t="s">
        <v>159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">
      <c r="A19" s="220"/>
      <c r="B19" s="221"/>
      <c r="C19" s="267" t="s">
        <v>217</v>
      </c>
      <c r="D19" s="260"/>
      <c r="E19" s="261">
        <v>58</v>
      </c>
      <c r="F19" s="224"/>
      <c r="G19" s="224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3"/>
      <c r="AA19" s="213"/>
      <c r="AB19" s="213"/>
      <c r="AC19" s="213"/>
      <c r="AD19" s="213"/>
      <c r="AE19" s="213"/>
      <c r="AF19" s="213"/>
      <c r="AG19" s="213" t="s">
        <v>218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45" outlineLevel="1" x14ac:dyDescent="0.2">
      <c r="A20" s="237">
        <v>5</v>
      </c>
      <c r="B20" s="238" t="s">
        <v>226</v>
      </c>
      <c r="C20" s="254" t="s">
        <v>227</v>
      </c>
      <c r="D20" s="239" t="s">
        <v>214</v>
      </c>
      <c r="E20" s="240">
        <v>58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21</v>
      </c>
      <c r="M20" s="242">
        <f>G20*(1+L20/100)</f>
        <v>0</v>
      </c>
      <c r="N20" s="240">
        <v>3.2030000000000003E-2</v>
      </c>
      <c r="O20" s="240">
        <f>ROUND(E20*N20,2)</f>
        <v>1.86</v>
      </c>
      <c r="P20" s="240">
        <v>0</v>
      </c>
      <c r="Q20" s="240">
        <f>ROUND(E20*P20,2)</f>
        <v>0</v>
      </c>
      <c r="R20" s="242" t="s">
        <v>215</v>
      </c>
      <c r="S20" s="242" t="s">
        <v>153</v>
      </c>
      <c r="T20" s="243" t="s">
        <v>153</v>
      </c>
      <c r="U20" s="224">
        <v>0.82</v>
      </c>
      <c r="V20" s="224">
        <f>ROUND(E20*U20,2)</f>
        <v>47.56</v>
      </c>
      <c r="W20" s="224"/>
      <c r="X20" s="224" t="s">
        <v>191</v>
      </c>
      <c r="Y20" s="224" t="s">
        <v>168</v>
      </c>
      <c r="Z20" s="213"/>
      <c r="AA20" s="213"/>
      <c r="AB20" s="213"/>
      <c r="AC20" s="213"/>
      <c r="AD20" s="213"/>
      <c r="AE20" s="213"/>
      <c r="AF20" s="213"/>
      <c r="AG20" s="213" t="s">
        <v>192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2" x14ac:dyDescent="0.2">
      <c r="A21" s="220"/>
      <c r="B21" s="221"/>
      <c r="C21" s="266" t="s">
        <v>228</v>
      </c>
      <c r="D21" s="262"/>
      <c r="E21" s="262"/>
      <c r="F21" s="262"/>
      <c r="G21" s="262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3"/>
      <c r="AA21" s="213"/>
      <c r="AB21" s="213"/>
      <c r="AC21" s="213"/>
      <c r="AD21" s="213"/>
      <c r="AE21" s="213"/>
      <c r="AF21" s="213"/>
      <c r="AG21" s="213" t="s">
        <v>211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2" x14ac:dyDescent="0.2">
      <c r="A22" s="220"/>
      <c r="B22" s="221"/>
      <c r="C22" s="267" t="s">
        <v>217</v>
      </c>
      <c r="D22" s="260"/>
      <c r="E22" s="261">
        <v>58</v>
      </c>
      <c r="F22" s="224"/>
      <c r="G22" s="224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3"/>
      <c r="AA22" s="213"/>
      <c r="AB22" s="213"/>
      <c r="AC22" s="213"/>
      <c r="AD22" s="213"/>
      <c r="AE22" s="213"/>
      <c r="AF22" s="213"/>
      <c r="AG22" s="213" t="s">
        <v>218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x14ac:dyDescent="0.2">
      <c r="A23" s="230" t="s">
        <v>148</v>
      </c>
      <c r="B23" s="231" t="s">
        <v>71</v>
      </c>
      <c r="C23" s="253" t="s">
        <v>72</v>
      </c>
      <c r="D23" s="232"/>
      <c r="E23" s="233"/>
      <c r="F23" s="234"/>
      <c r="G23" s="234">
        <f>SUMIF(AG24:AG51,"&lt;&gt;NOR",G24:G51)</f>
        <v>0</v>
      </c>
      <c r="H23" s="234"/>
      <c r="I23" s="234">
        <f>SUM(I24:I51)</f>
        <v>0</v>
      </c>
      <c r="J23" s="234"/>
      <c r="K23" s="234">
        <f>SUM(K24:K51)</f>
        <v>0</v>
      </c>
      <c r="L23" s="234"/>
      <c r="M23" s="234">
        <f>SUM(M24:M51)</f>
        <v>0</v>
      </c>
      <c r="N23" s="233"/>
      <c r="O23" s="233">
        <f>SUM(O24:O51)</f>
        <v>0.01</v>
      </c>
      <c r="P23" s="233"/>
      <c r="Q23" s="233">
        <f>SUM(Q24:Q51)</f>
        <v>2.669999999999999</v>
      </c>
      <c r="R23" s="234"/>
      <c r="S23" s="234"/>
      <c r="T23" s="235"/>
      <c r="U23" s="229"/>
      <c r="V23" s="229">
        <f>SUM(V24:V51)</f>
        <v>63.96</v>
      </c>
      <c r="W23" s="229"/>
      <c r="X23" s="229"/>
      <c r="Y23" s="229"/>
      <c r="AG23" t="s">
        <v>149</v>
      </c>
    </row>
    <row r="24" spans="1:60" outlineLevel="1" x14ac:dyDescent="0.2">
      <c r="A24" s="246">
        <v>6</v>
      </c>
      <c r="B24" s="247" t="s">
        <v>229</v>
      </c>
      <c r="C24" s="256" t="s">
        <v>230</v>
      </c>
      <c r="D24" s="248" t="s">
        <v>214</v>
      </c>
      <c r="E24" s="249">
        <v>15</v>
      </c>
      <c r="F24" s="250"/>
      <c r="G24" s="251">
        <f>ROUND(E24*F24,2)</f>
        <v>0</v>
      </c>
      <c r="H24" s="250"/>
      <c r="I24" s="251">
        <f>ROUND(E24*H24,2)</f>
        <v>0</v>
      </c>
      <c r="J24" s="250"/>
      <c r="K24" s="251">
        <f>ROUND(E24*J24,2)</f>
        <v>0</v>
      </c>
      <c r="L24" s="251">
        <v>21</v>
      </c>
      <c r="M24" s="251">
        <f>G24*(1+L24/100)</f>
        <v>0</v>
      </c>
      <c r="N24" s="249">
        <v>0</v>
      </c>
      <c r="O24" s="249">
        <f>ROUND(E24*N24,2)</f>
        <v>0</v>
      </c>
      <c r="P24" s="249">
        <v>2.0999999999999999E-3</v>
      </c>
      <c r="Q24" s="249">
        <f>ROUND(E24*P24,2)</f>
        <v>0.03</v>
      </c>
      <c r="R24" s="251" t="s">
        <v>231</v>
      </c>
      <c r="S24" s="251" t="s">
        <v>153</v>
      </c>
      <c r="T24" s="252" t="s">
        <v>153</v>
      </c>
      <c r="U24" s="224">
        <v>0.2</v>
      </c>
      <c r="V24" s="224">
        <f>ROUND(E24*U24,2)</f>
        <v>3</v>
      </c>
      <c r="W24" s="224"/>
      <c r="X24" s="224" t="s">
        <v>191</v>
      </c>
      <c r="Y24" s="224" t="s">
        <v>168</v>
      </c>
      <c r="Z24" s="213"/>
      <c r="AA24" s="213"/>
      <c r="AB24" s="213"/>
      <c r="AC24" s="213"/>
      <c r="AD24" s="213"/>
      <c r="AE24" s="213"/>
      <c r="AF24" s="213"/>
      <c r="AG24" s="213" t="s">
        <v>192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46">
        <v>7</v>
      </c>
      <c r="B25" s="247" t="s">
        <v>232</v>
      </c>
      <c r="C25" s="256" t="s">
        <v>233</v>
      </c>
      <c r="D25" s="248" t="s">
        <v>207</v>
      </c>
      <c r="E25" s="249">
        <v>10</v>
      </c>
      <c r="F25" s="250"/>
      <c r="G25" s="251">
        <f>ROUND(E25*F25,2)</f>
        <v>0</v>
      </c>
      <c r="H25" s="250"/>
      <c r="I25" s="251">
        <f>ROUND(E25*H25,2)</f>
        <v>0</v>
      </c>
      <c r="J25" s="250"/>
      <c r="K25" s="251">
        <f>ROUND(E25*J25,2)</f>
        <v>0</v>
      </c>
      <c r="L25" s="251">
        <v>21</v>
      </c>
      <c r="M25" s="251">
        <f>G25*(1+L25/100)</f>
        <v>0</v>
      </c>
      <c r="N25" s="249">
        <v>0</v>
      </c>
      <c r="O25" s="249">
        <f>ROUND(E25*N25,2)</f>
        <v>0</v>
      </c>
      <c r="P25" s="249">
        <v>0</v>
      </c>
      <c r="Q25" s="249">
        <f>ROUND(E25*P25,2)</f>
        <v>0</v>
      </c>
      <c r="R25" s="251" t="s">
        <v>234</v>
      </c>
      <c r="S25" s="251" t="s">
        <v>153</v>
      </c>
      <c r="T25" s="252" t="s">
        <v>153</v>
      </c>
      <c r="U25" s="224">
        <v>0.16300000000000001</v>
      </c>
      <c r="V25" s="224">
        <f>ROUND(E25*U25,2)</f>
        <v>1.63</v>
      </c>
      <c r="W25" s="224"/>
      <c r="X25" s="224" t="s">
        <v>191</v>
      </c>
      <c r="Y25" s="224" t="s">
        <v>168</v>
      </c>
      <c r="Z25" s="213"/>
      <c r="AA25" s="213"/>
      <c r="AB25" s="213"/>
      <c r="AC25" s="213"/>
      <c r="AD25" s="213"/>
      <c r="AE25" s="213"/>
      <c r="AF25" s="213"/>
      <c r="AG25" s="213" t="s">
        <v>192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37">
        <v>8</v>
      </c>
      <c r="B26" s="238" t="s">
        <v>235</v>
      </c>
      <c r="C26" s="254" t="s">
        <v>236</v>
      </c>
      <c r="D26" s="239" t="s">
        <v>221</v>
      </c>
      <c r="E26" s="240">
        <v>31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21</v>
      </c>
      <c r="M26" s="242">
        <f>G26*(1+L26/100)</f>
        <v>0</v>
      </c>
      <c r="N26" s="240">
        <v>0</v>
      </c>
      <c r="O26" s="240">
        <f>ROUND(E26*N26,2)</f>
        <v>0</v>
      </c>
      <c r="P26" s="240">
        <v>2.7999999999999998E-4</v>
      </c>
      <c r="Q26" s="240">
        <f>ROUND(E26*P26,2)</f>
        <v>0.01</v>
      </c>
      <c r="R26" s="242" t="s">
        <v>234</v>
      </c>
      <c r="S26" s="242" t="s">
        <v>153</v>
      </c>
      <c r="T26" s="243" t="s">
        <v>153</v>
      </c>
      <c r="U26" s="224">
        <v>5.1999999999999998E-2</v>
      </c>
      <c r="V26" s="224">
        <f>ROUND(E26*U26,2)</f>
        <v>1.61</v>
      </c>
      <c r="W26" s="224"/>
      <c r="X26" s="224" t="s">
        <v>191</v>
      </c>
      <c r="Y26" s="224" t="s">
        <v>168</v>
      </c>
      <c r="Z26" s="213"/>
      <c r="AA26" s="213"/>
      <c r="AB26" s="213"/>
      <c r="AC26" s="213"/>
      <c r="AD26" s="213"/>
      <c r="AE26" s="213"/>
      <c r="AF26" s="213"/>
      <c r="AG26" s="213" t="s">
        <v>192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67" t="s">
        <v>237</v>
      </c>
      <c r="D27" s="260"/>
      <c r="E27" s="261">
        <v>21</v>
      </c>
      <c r="F27" s="224"/>
      <c r="G27" s="224"/>
      <c r="H27" s="224"/>
      <c r="I27" s="224"/>
      <c r="J27" s="224"/>
      <c r="K27" s="224"/>
      <c r="L27" s="224"/>
      <c r="M27" s="224"/>
      <c r="N27" s="223"/>
      <c r="O27" s="223"/>
      <c r="P27" s="223"/>
      <c r="Q27" s="223"/>
      <c r="R27" s="224"/>
      <c r="S27" s="224"/>
      <c r="T27" s="224"/>
      <c r="U27" s="224"/>
      <c r="V27" s="224"/>
      <c r="W27" s="224"/>
      <c r="X27" s="224"/>
      <c r="Y27" s="224"/>
      <c r="Z27" s="213"/>
      <c r="AA27" s="213"/>
      <c r="AB27" s="213"/>
      <c r="AC27" s="213"/>
      <c r="AD27" s="213"/>
      <c r="AE27" s="213"/>
      <c r="AF27" s="213"/>
      <c r="AG27" s="213" t="s">
        <v>218</v>
      </c>
      <c r="AH27" s="213">
        <v>5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3" x14ac:dyDescent="0.2">
      <c r="A28" s="220"/>
      <c r="B28" s="221"/>
      <c r="C28" s="267" t="s">
        <v>238</v>
      </c>
      <c r="D28" s="260"/>
      <c r="E28" s="261">
        <v>10</v>
      </c>
      <c r="F28" s="224"/>
      <c r="G28" s="224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3"/>
      <c r="AA28" s="213"/>
      <c r="AB28" s="213"/>
      <c r="AC28" s="213"/>
      <c r="AD28" s="213"/>
      <c r="AE28" s="213"/>
      <c r="AF28" s="213"/>
      <c r="AG28" s="213" t="s">
        <v>218</v>
      </c>
      <c r="AH28" s="213">
        <v>5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6">
        <v>9</v>
      </c>
      <c r="B29" s="247" t="s">
        <v>239</v>
      </c>
      <c r="C29" s="256" t="s">
        <v>240</v>
      </c>
      <c r="D29" s="248" t="s">
        <v>207</v>
      </c>
      <c r="E29" s="249">
        <v>1</v>
      </c>
      <c r="F29" s="250"/>
      <c r="G29" s="251">
        <f>ROUND(E29*F29,2)</f>
        <v>0</v>
      </c>
      <c r="H29" s="250"/>
      <c r="I29" s="251">
        <f>ROUND(E29*H29,2)</f>
        <v>0</v>
      </c>
      <c r="J29" s="250"/>
      <c r="K29" s="251">
        <f>ROUND(E29*J29,2)</f>
        <v>0</v>
      </c>
      <c r="L29" s="251">
        <v>21</v>
      </c>
      <c r="M29" s="251">
        <f>G29*(1+L29/100)</f>
        <v>0</v>
      </c>
      <c r="N29" s="249">
        <v>0</v>
      </c>
      <c r="O29" s="249">
        <f>ROUND(E29*N29,2)</f>
        <v>0</v>
      </c>
      <c r="P29" s="249">
        <v>8.8500000000000002E-3</v>
      </c>
      <c r="Q29" s="249">
        <f>ROUND(E29*P29,2)</f>
        <v>0.01</v>
      </c>
      <c r="R29" s="251" t="s">
        <v>234</v>
      </c>
      <c r="S29" s="251" t="s">
        <v>153</v>
      </c>
      <c r="T29" s="252" t="s">
        <v>153</v>
      </c>
      <c r="U29" s="224">
        <v>7.1999999999999995E-2</v>
      </c>
      <c r="V29" s="224">
        <f>ROUND(E29*U29,2)</f>
        <v>7.0000000000000007E-2</v>
      </c>
      <c r="W29" s="224"/>
      <c r="X29" s="224" t="s">
        <v>191</v>
      </c>
      <c r="Y29" s="224" t="s">
        <v>168</v>
      </c>
      <c r="Z29" s="213"/>
      <c r="AA29" s="213"/>
      <c r="AB29" s="213"/>
      <c r="AC29" s="213"/>
      <c r="AD29" s="213"/>
      <c r="AE29" s="213"/>
      <c r="AF29" s="213"/>
      <c r="AG29" s="213" t="s">
        <v>192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6">
        <v>10</v>
      </c>
      <c r="B30" s="247" t="s">
        <v>241</v>
      </c>
      <c r="C30" s="256" t="s">
        <v>242</v>
      </c>
      <c r="D30" s="248" t="s">
        <v>201</v>
      </c>
      <c r="E30" s="249">
        <v>1</v>
      </c>
      <c r="F30" s="250"/>
      <c r="G30" s="251">
        <f>ROUND(E30*F30,2)</f>
        <v>0</v>
      </c>
      <c r="H30" s="250"/>
      <c r="I30" s="251">
        <f>ROUND(E30*H30,2)</f>
        <v>0</v>
      </c>
      <c r="J30" s="250"/>
      <c r="K30" s="251">
        <f>ROUND(E30*J30,2)</f>
        <v>0</v>
      </c>
      <c r="L30" s="251">
        <v>21</v>
      </c>
      <c r="M30" s="251">
        <f>G30*(1+L30/100)</f>
        <v>0</v>
      </c>
      <c r="N30" s="249">
        <v>0</v>
      </c>
      <c r="O30" s="249">
        <f>ROUND(E30*N30,2)</f>
        <v>0</v>
      </c>
      <c r="P30" s="249">
        <v>0.11700000000000001</v>
      </c>
      <c r="Q30" s="249">
        <f>ROUND(E30*P30,2)</f>
        <v>0.12</v>
      </c>
      <c r="R30" s="251" t="s">
        <v>234</v>
      </c>
      <c r="S30" s="251" t="s">
        <v>153</v>
      </c>
      <c r="T30" s="252" t="s">
        <v>153</v>
      </c>
      <c r="U30" s="224">
        <v>1.3720000000000001</v>
      </c>
      <c r="V30" s="224">
        <f>ROUND(E30*U30,2)</f>
        <v>1.37</v>
      </c>
      <c r="W30" s="224"/>
      <c r="X30" s="224" t="s">
        <v>191</v>
      </c>
      <c r="Y30" s="224" t="s">
        <v>168</v>
      </c>
      <c r="Z30" s="213"/>
      <c r="AA30" s="213"/>
      <c r="AB30" s="213"/>
      <c r="AC30" s="213"/>
      <c r="AD30" s="213"/>
      <c r="AE30" s="213"/>
      <c r="AF30" s="213"/>
      <c r="AG30" s="213" t="s">
        <v>192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6">
        <v>11</v>
      </c>
      <c r="B31" s="247" t="s">
        <v>243</v>
      </c>
      <c r="C31" s="256" t="s">
        <v>244</v>
      </c>
      <c r="D31" s="248" t="s">
        <v>221</v>
      </c>
      <c r="E31" s="249">
        <v>5</v>
      </c>
      <c r="F31" s="250"/>
      <c r="G31" s="251">
        <f>ROUND(E31*F31,2)</f>
        <v>0</v>
      </c>
      <c r="H31" s="250"/>
      <c r="I31" s="251">
        <f>ROUND(E31*H31,2)</f>
        <v>0</v>
      </c>
      <c r="J31" s="250"/>
      <c r="K31" s="251">
        <f>ROUND(E31*J31,2)</f>
        <v>0</v>
      </c>
      <c r="L31" s="251">
        <v>21</v>
      </c>
      <c r="M31" s="251">
        <f>G31*(1+L31/100)</f>
        <v>0</v>
      </c>
      <c r="N31" s="249">
        <v>0</v>
      </c>
      <c r="O31" s="249">
        <f>ROUND(E31*N31,2)</f>
        <v>0</v>
      </c>
      <c r="P31" s="249">
        <v>9.3579999999999997E-2</v>
      </c>
      <c r="Q31" s="249">
        <f>ROUND(E31*P31,2)</f>
        <v>0.47</v>
      </c>
      <c r="R31" s="251" t="s">
        <v>245</v>
      </c>
      <c r="S31" s="251" t="s">
        <v>153</v>
      </c>
      <c r="T31" s="252" t="s">
        <v>153</v>
      </c>
      <c r="U31" s="224">
        <v>0.35</v>
      </c>
      <c r="V31" s="224">
        <f>ROUND(E31*U31,2)</f>
        <v>1.75</v>
      </c>
      <c r="W31" s="224"/>
      <c r="X31" s="224" t="s">
        <v>191</v>
      </c>
      <c r="Y31" s="224" t="s">
        <v>168</v>
      </c>
      <c r="Z31" s="213"/>
      <c r="AA31" s="213"/>
      <c r="AB31" s="213"/>
      <c r="AC31" s="213"/>
      <c r="AD31" s="213"/>
      <c r="AE31" s="213"/>
      <c r="AF31" s="213"/>
      <c r="AG31" s="213" t="s">
        <v>192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6">
        <v>12</v>
      </c>
      <c r="B32" s="247" t="s">
        <v>246</v>
      </c>
      <c r="C32" s="256" t="s">
        <v>247</v>
      </c>
      <c r="D32" s="248" t="s">
        <v>207</v>
      </c>
      <c r="E32" s="249">
        <v>1</v>
      </c>
      <c r="F32" s="250"/>
      <c r="G32" s="251">
        <f>ROUND(E32*F32,2)</f>
        <v>0</v>
      </c>
      <c r="H32" s="250"/>
      <c r="I32" s="251">
        <f>ROUND(E32*H32,2)</f>
        <v>0</v>
      </c>
      <c r="J32" s="250"/>
      <c r="K32" s="251">
        <f>ROUND(E32*J32,2)</f>
        <v>0</v>
      </c>
      <c r="L32" s="251">
        <v>21</v>
      </c>
      <c r="M32" s="251">
        <f>G32*(1+L32/100)</f>
        <v>0</v>
      </c>
      <c r="N32" s="249">
        <v>0</v>
      </c>
      <c r="O32" s="249">
        <f>ROUND(E32*N32,2)</f>
        <v>0</v>
      </c>
      <c r="P32" s="249">
        <v>0.70920000000000005</v>
      </c>
      <c r="Q32" s="249">
        <f>ROUND(E32*P32,2)</f>
        <v>0.71</v>
      </c>
      <c r="R32" s="251" t="s">
        <v>245</v>
      </c>
      <c r="S32" s="251" t="s">
        <v>153</v>
      </c>
      <c r="T32" s="252" t="s">
        <v>153</v>
      </c>
      <c r="U32" s="224">
        <v>3.6850000000000001</v>
      </c>
      <c r="V32" s="224">
        <f>ROUND(E32*U32,2)</f>
        <v>3.69</v>
      </c>
      <c r="W32" s="224"/>
      <c r="X32" s="224" t="s">
        <v>191</v>
      </c>
      <c r="Y32" s="224" t="s">
        <v>168</v>
      </c>
      <c r="Z32" s="213"/>
      <c r="AA32" s="213"/>
      <c r="AB32" s="213"/>
      <c r="AC32" s="213"/>
      <c r="AD32" s="213"/>
      <c r="AE32" s="213"/>
      <c r="AF32" s="213"/>
      <c r="AG32" s="213" t="s">
        <v>192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6">
        <v>13</v>
      </c>
      <c r="B33" s="247" t="s">
        <v>248</v>
      </c>
      <c r="C33" s="256" t="s">
        <v>249</v>
      </c>
      <c r="D33" s="248" t="s">
        <v>207</v>
      </c>
      <c r="E33" s="249">
        <v>1</v>
      </c>
      <c r="F33" s="250"/>
      <c r="G33" s="251">
        <f>ROUND(E33*F33,2)</f>
        <v>0</v>
      </c>
      <c r="H33" s="250"/>
      <c r="I33" s="251">
        <f>ROUND(E33*H33,2)</f>
        <v>0</v>
      </c>
      <c r="J33" s="250"/>
      <c r="K33" s="251">
        <f>ROUND(E33*J33,2)</f>
        <v>0</v>
      </c>
      <c r="L33" s="251">
        <v>21</v>
      </c>
      <c r="M33" s="251">
        <f>G33*(1+L33/100)</f>
        <v>0</v>
      </c>
      <c r="N33" s="249">
        <v>0</v>
      </c>
      <c r="O33" s="249">
        <f>ROUND(E33*N33,2)</f>
        <v>0</v>
      </c>
      <c r="P33" s="249">
        <v>0</v>
      </c>
      <c r="Q33" s="249">
        <f>ROUND(E33*P33,2)</f>
        <v>0</v>
      </c>
      <c r="R33" s="251" t="s">
        <v>245</v>
      </c>
      <c r="S33" s="251" t="s">
        <v>153</v>
      </c>
      <c r="T33" s="252" t="s">
        <v>153</v>
      </c>
      <c r="U33" s="224">
        <v>0.75</v>
      </c>
      <c r="V33" s="224">
        <f>ROUND(E33*U33,2)</f>
        <v>0.75</v>
      </c>
      <c r="W33" s="224"/>
      <c r="X33" s="224" t="s">
        <v>191</v>
      </c>
      <c r="Y33" s="224" t="s">
        <v>168</v>
      </c>
      <c r="Z33" s="213"/>
      <c r="AA33" s="213"/>
      <c r="AB33" s="213"/>
      <c r="AC33" s="213"/>
      <c r="AD33" s="213"/>
      <c r="AE33" s="213"/>
      <c r="AF33" s="213"/>
      <c r="AG33" s="213" t="s">
        <v>192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46">
        <v>14</v>
      </c>
      <c r="B34" s="247" t="s">
        <v>250</v>
      </c>
      <c r="C34" s="256" t="s">
        <v>251</v>
      </c>
      <c r="D34" s="248" t="s">
        <v>207</v>
      </c>
      <c r="E34" s="249">
        <v>1</v>
      </c>
      <c r="F34" s="250"/>
      <c r="G34" s="251">
        <f>ROUND(E34*F34,2)</f>
        <v>0</v>
      </c>
      <c r="H34" s="250"/>
      <c r="I34" s="251">
        <f>ROUND(E34*H34,2)</f>
        <v>0</v>
      </c>
      <c r="J34" s="250"/>
      <c r="K34" s="251">
        <f>ROUND(E34*J34,2)</f>
        <v>0</v>
      </c>
      <c r="L34" s="251">
        <v>21</v>
      </c>
      <c r="M34" s="251">
        <f>G34*(1+L34/100)</f>
        <v>0</v>
      </c>
      <c r="N34" s="249">
        <v>0</v>
      </c>
      <c r="O34" s="249">
        <f>ROUND(E34*N34,2)</f>
        <v>0</v>
      </c>
      <c r="P34" s="249">
        <v>0.23</v>
      </c>
      <c r="Q34" s="249">
        <f>ROUND(E34*P34,2)</f>
        <v>0.23</v>
      </c>
      <c r="R34" s="251" t="s">
        <v>245</v>
      </c>
      <c r="S34" s="251" t="s">
        <v>153</v>
      </c>
      <c r="T34" s="252" t="s">
        <v>153</v>
      </c>
      <c r="U34" s="224">
        <v>1.9</v>
      </c>
      <c r="V34" s="224">
        <f>ROUND(E34*U34,2)</f>
        <v>1.9</v>
      </c>
      <c r="W34" s="224"/>
      <c r="X34" s="224" t="s">
        <v>191</v>
      </c>
      <c r="Y34" s="224" t="s">
        <v>168</v>
      </c>
      <c r="Z34" s="213"/>
      <c r="AA34" s="213"/>
      <c r="AB34" s="213"/>
      <c r="AC34" s="213"/>
      <c r="AD34" s="213"/>
      <c r="AE34" s="213"/>
      <c r="AF34" s="213"/>
      <c r="AG34" s="213" t="s">
        <v>192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46">
        <v>15</v>
      </c>
      <c r="B35" s="247" t="s">
        <v>252</v>
      </c>
      <c r="C35" s="256" t="s">
        <v>253</v>
      </c>
      <c r="D35" s="248" t="s">
        <v>207</v>
      </c>
      <c r="E35" s="249">
        <v>1</v>
      </c>
      <c r="F35" s="250"/>
      <c r="G35" s="251">
        <f>ROUND(E35*F35,2)</f>
        <v>0</v>
      </c>
      <c r="H35" s="250"/>
      <c r="I35" s="251">
        <f>ROUND(E35*H35,2)</f>
        <v>0</v>
      </c>
      <c r="J35" s="250"/>
      <c r="K35" s="251">
        <f>ROUND(E35*J35,2)</f>
        <v>0</v>
      </c>
      <c r="L35" s="251">
        <v>21</v>
      </c>
      <c r="M35" s="251">
        <f>G35*(1+L35/100)</f>
        <v>0</v>
      </c>
      <c r="N35" s="249">
        <v>0</v>
      </c>
      <c r="O35" s="249">
        <f>ROUND(E35*N35,2)</f>
        <v>0</v>
      </c>
      <c r="P35" s="249">
        <v>0</v>
      </c>
      <c r="Q35" s="249">
        <f>ROUND(E35*P35,2)</f>
        <v>0</v>
      </c>
      <c r="R35" s="251" t="s">
        <v>245</v>
      </c>
      <c r="S35" s="251" t="s">
        <v>153</v>
      </c>
      <c r="T35" s="252" t="s">
        <v>153</v>
      </c>
      <c r="U35" s="224">
        <v>1.35</v>
      </c>
      <c r="V35" s="224">
        <f>ROUND(E35*U35,2)</f>
        <v>1.35</v>
      </c>
      <c r="W35" s="224"/>
      <c r="X35" s="224" t="s">
        <v>191</v>
      </c>
      <c r="Y35" s="224" t="s">
        <v>168</v>
      </c>
      <c r="Z35" s="213"/>
      <c r="AA35" s="213"/>
      <c r="AB35" s="213"/>
      <c r="AC35" s="213"/>
      <c r="AD35" s="213"/>
      <c r="AE35" s="213"/>
      <c r="AF35" s="213"/>
      <c r="AG35" s="213" t="s">
        <v>192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6">
        <v>16</v>
      </c>
      <c r="B36" s="247" t="s">
        <v>254</v>
      </c>
      <c r="C36" s="256" t="s">
        <v>255</v>
      </c>
      <c r="D36" s="248" t="s">
        <v>207</v>
      </c>
      <c r="E36" s="249">
        <v>1</v>
      </c>
      <c r="F36" s="250"/>
      <c r="G36" s="251">
        <f>ROUND(E36*F36,2)</f>
        <v>0</v>
      </c>
      <c r="H36" s="250"/>
      <c r="I36" s="251">
        <f>ROUND(E36*H36,2)</f>
        <v>0</v>
      </c>
      <c r="J36" s="250"/>
      <c r="K36" s="251">
        <f>ROUND(E36*J36,2)</f>
        <v>0</v>
      </c>
      <c r="L36" s="251">
        <v>21</v>
      </c>
      <c r="M36" s="251">
        <f>G36*(1+L36/100)</f>
        <v>0</v>
      </c>
      <c r="N36" s="249">
        <v>8.8299999999999993E-3</v>
      </c>
      <c r="O36" s="249">
        <f>ROUND(E36*N36,2)</f>
        <v>0.01</v>
      </c>
      <c r="P36" s="249">
        <v>0</v>
      </c>
      <c r="Q36" s="249">
        <f>ROUND(E36*P36,2)</f>
        <v>0</v>
      </c>
      <c r="R36" s="251" t="s">
        <v>245</v>
      </c>
      <c r="S36" s="251" t="s">
        <v>153</v>
      </c>
      <c r="T36" s="252" t="s">
        <v>153</v>
      </c>
      <c r="U36" s="224">
        <v>3.45</v>
      </c>
      <c r="V36" s="224">
        <f>ROUND(E36*U36,2)</f>
        <v>3.45</v>
      </c>
      <c r="W36" s="224"/>
      <c r="X36" s="224" t="s">
        <v>191</v>
      </c>
      <c r="Y36" s="224" t="s">
        <v>168</v>
      </c>
      <c r="Z36" s="213"/>
      <c r="AA36" s="213"/>
      <c r="AB36" s="213"/>
      <c r="AC36" s="213"/>
      <c r="AD36" s="213"/>
      <c r="AE36" s="213"/>
      <c r="AF36" s="213"/>
      <c r="AG36" s="213" t="s">
        <v>192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6">
        <v>17</v>
      </c>
      <c r="B37" s="247" t="s">
        <v>256</v>
      </c>
      <c r="C37" s="256" t="s">
        <v>257</v>
      </c>
      <c r="D37" s="248" t="s">
        <v>207</v>
      </c>
      <c r="E37" s="249">
        <v>2</v>
      </c>
      <c r="F37" s="250"/>
      <c r="G37" s="251">
        <f>ROUND(E37*F37,2)</f>
        <v>0</v>
      </c>
      <c r="H37" s="250"/>
      <c r="I37" s="251">
        <f>ROUND(E37*H37,2)</f>
        <v>0</v>
      </c>
      <c r="J37" s="250"/>
      <c r="K37" s="251">
        <f>ROUND(E37*J37,2)</f>
        <v>0</v>
      </c>
      <c r="L37" s="251">
        <v>21</v>
      </c>
      <c r="M37" s="251">
        <f>G37*(1+L37/100)</f>
        <v>0</v>
      </c>
      <c r="N37" s="249">
        <v>6.9999999999999994E-5</v>
      </c>
      <c r="O37" s="249">
        <f>ROUND(E37*N37,2)</f>
        <v>0</v>
      </c>
      <c r="P37" s="249">
        <v>4.4999999999999997E-3</v>
      </c>
      <c r="Q37" s="249">
        <f>ROUND(E37*P37,2)</f>
        <v>0.01</v>
      </c>
      <c r="R37" s="251" t="s">
        <v>245</v>
      </c>
      <c r="S37" s="251" t="s">
        <v>153</v>
      </c>
      <c r="T37" s="252" t="s">
        <v>153</v>
      </c>
      <c r="U37" s="224">
        <v>0.42</v>
      </c>
      <c r="V37" s="224">
        <f>ROUND(E37*U37,2)</f>
        <v>0.84</v>
      </c>
      <c r="W37" s="224"/>
      <c r="X37" s="224" t="s">
        <v>191</v>
      </c>
      <c r="Y37" s="224" t="s">
        <v>168</v>
      </c>
      <c r="Z37" s="213"/>
      <c r="AA37" s="213"/>
      <c r="AB37" s="213"/>
      <c r="AC37" s="213"/>
      <c r="AD37" s="213"/>
      <c r="AE37" s="213"/>
      <c r="AF37" s="213"/>
      <c r="AG37" s="213" t="s">
        <v>192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37">
        <v>18</v>
      </c>
      <c r="B38" s="238" t="s">
        <v>258</v>
      </c>
      <c r="C38" s="254" t="s">
        <v>259</v>
      </c>
      <c r="D38" s="239" t="s">
        <v>221</v>
      </c>
      <c r="E38" s="240">
        <v>30.5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21</v>
      </c>
      <c r="M38" s="242">
        <f>G38*(1+L38/100)</f>
        <v>0</v>
      </c>
      <c r="N38" s="240">
        <v>9.0000000000000006E-5</v>
      </c>
      <c r="O38" s="240">
        <f>ROUND(E38*N38,2)</f>
        <v>0</v>
      </c>
      <c r="P38" s="240">
        <v>8.5800000000000008E-3</v>
      </c>
      <c r="Q38" s="240">
        <f>ROUND(E38*P38,2)</f>
        <v>0.26</v>
      </c>
      <c r="R38" s="242" t="s">
        <v>245</v>
      </c>
      <c r="S38" s="242" t="s">
        <v>153</v>
      </c>
      <c r="T38" s="243" t="s">
        <v>153</v>
      </c>
      <c r="U38" s="224">
        <v>0.10299999999999999</v>
      </c>
      <c r="V38" s="224">
        <f>ROUND(E38*U38,2)</f>
        <v>3.14</v>
      </c>
      <c r="W38" s="224"/>
      <c r="X38" s="224" t="s">
        <v>191</v>
      </c>
      <c r="Y38" s="224" t="s">
        <v>168</v>
      </c>
      <c r="Z38" s="213"/>
      <c r="AA38" s="213"/>
      <c r="AB38" s="213"/>
      <c r="AC38" s="213"/>
      <c r="AD38" s="213"/>
      <c r="AE38" s="213"/>
      <c r="AF38" s="213"/>
      <c r="AG38" s="213" t="s">
        <v>192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">
      <c r="A39" s="220"/>
      <c r="B39" s="221"/>
      <c r="C39" s="267" t="s">
        <v>260</v>
      </c>
      <c r="D39" s="260"/>
      <c r="E39" s="261">
        <v>10</v>
      </c>
      <c r="F39" s="224"/>
      <c r="G39" s="224"/>
      <c r="H39" s="224"/>
      <c r="I39" s="224"/>
      <c r="J39" s="224"/>
      <c r="K39" s="224"/>
      <c r="L39" s="224"/>
      <c r="M39" s="224"/>
      <c r="N39" s="223"/>
      <c r="O39" s="223"/>
      <c r="P39" s="223"/>
      <c r="Q39" s="223"/>
      <c r="R39" s="224"/>
      <c r="S39" s="224"/>
      <c r="T39" s="224"/>
      <c r="U39" s="224"/>
      <c r="V39" s="224"/>
      <c r="W39" s="224"/>
      <c r="X39" s="224"/>
      <c r="Y39" s="224"/>
      <c r="Z39" s="213"/>
      <c r="AA39" s="213"/>
      <c r="AB39" s="213"/>
      <c r="AC39" s="213"/>
      <c r="AD39" s="213"/>
      <c r="AE39" s="213"/>
      <c r="AF39" s="213"/>
      <c r="AG39" s="213" t="s">
        <v>218</v>
      </c>
      <c r="AH39" s="213">
        <v>5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3" x14ac:dyDescent="0.2">
      <c r="A40" s="220"/>
      <c r="B40" s="221"/>
      <c r="C40" s="267" t="s">
        <v>261</v>
      </c>
      <c r="D40" s="260"/>
      <c r="E40" s="261">
        <v>10</v>
      </c>
      <c r="F40" s="224"/>
      <c r="G40" s="224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3"/>
      <c r="AA40" s="213"/>
      <c r="AB40" s="213"/>
      <c r="AC40" s="213"/>
      <c r="AD40" s="213"/>
      <c r="AE40" s="213"/>
      <c r="AF40" s="213"/>
      <c r="AG40" s="213" t="s">
        <v>218</v>
      </c>
      <c r="AH40" s="213">
        <v>5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3" x14ac:dyDescent="0.2">
      <c r="A41" s="220"/>
      <c r="B41" s="221"/>
      <c r="C41" s="267" t="s">
        <v>262</v>
      </c>
      <c r="D41" s="260"/>
      <c r="E41" s="261">
        <v>10.5</v>
      </c>
      <c r="F41" s="224"/>
      <c r="G41" s="224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3"/>
      <c r="AA41" s="213"/>
      <c r="AB41" s="213"/>
      <c r="AC41" s="213"/>
      <c r="AD41" s="213"/>
      <c r="AE41" s="213"/>
      <c r="AF41" s="213"/>
      <c r="AG41" s="213" t="s">
        <v>218</v>
      </c>
      <c r="AH41" s="213">
        <v>5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1" x14ac:dyDescent="0.2">
      <c r="A42" s="246">
        <v>19</v>
      </c>
      <c r="B42" s="247" t="s">
        <v>263</v>
      </c>
      <c r="C42" s="256" t="s">
        <v>264</v>
      </c>
      <c r="D42" s="248" t="s">
        <v>265</v>
      </c>
      <c r="E42" s="249">
        <v>0.4</v>
      </c>
      <c r="F42" s="250"/>
      <c r="G42" s="251">
        <f>ROUND(E42*F42,2)</f>
        <v>0</v>
      </c>
      <c r="H42" s="250"/>
      <c r="I42" s="251">
        <f>ROUND(E42*H42,2)</f>
        <v>0</v>
      </c>
      <c r="J42" s="250"/>
      <c r="K42" s="251">
        <f>ROUND(E42*J42,2)</f>
        <v>0</v>
      </c>
      <c r="L42" s="251">
        <v>21</v>
      </c>
      <c r="M42" s="251">
        <f>G42*(1+L42/100)</f>
        <v>0</v>
      </c>
      <c r="N42" s="249">
        <v>0</v>
      </c>
      <c r="O42" s="249">
        <f>ROUND(E42*N42,2)</f>
        <v>0</v>
      </c>
      <c r="P42" s="249">
        <v>0</v>
      </c>
      <c r="Q42" s="249">
        <f>ROUND(E42*P42,2)</f>
        <v>0</v>
      </c>
      <c r="R42" s="251" t="s">
        <v>245</v>
      </c>
      <c r="S42" s="251" t="s">
        <v>153</v>
      </c>
      <c r="T42" s="252" t="s">
        <v>153</v>
      </c>
      <c r="U42" s="224">
        <v>3.5630000000000002</v>
      </c>
      <c r="V42" s="224">
        <f>ROUND(E42*U42,2)</f>
        <v>1.43</v>
      </c>
      <c r="W42" s="224"/>
      <c r="X42" s="224" t="s">
        <v>191</v>
      </c>
      <c r="Y42" s="224" t="s">
        <v>168</v>
      </c>
      <c r="Z42" s="213"/>
      <c r="AA42" s="213"/>
      <c r="AB42" s="213"/>
      <c r="AC42" s="213"/>
      <c r="AD42" s="213"/>
      <c r="AE42" s="213"/>
      <c r="AF42" s="213"/>
      <c r="AG42" s="213" t="s">
        <v>192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6">
        <v>20</v>
      </c>
      <c r="B43" s="247" t="s">
        <v>266</v>
      </c>
      <c r="C43" s="256" t="s">
        <v>267</v>
      </c>
      <c r="D43" s="248" t="s">
        <v>207</v>
      </c>
      <c r="E43" s="249">
        <v>10</v>
      </c>
      <c r="F43" s="250"/>
      <c r="G43" s="251">
        <f>ROUND(E43*F43,2)</f>
        <v>0</v>
      </c>
      <c r="H43" s="250"/>
      <c r="I43" s="251">
        <f>ROUND(E43*H43,2)</f>
        <v>0</v>
      </c>
      <c r="J43" s="250"/>
      <c r="K43" s="251">
        <f>ROUND(E43*J43,2)</f>
        <v>0</v>
      </c>
      <c r="L43" s="251">
        <v>21</v>
      </c>
      <c r="M43" s="251">
        <f>G43*(1+L43/100)</f>
        <v>0</v>
      </c>
      <c r="N43" s="249">
        <v>2.0000000000000002E-5</v>
      </c>
      <c r="O43" s="249">
        <f>ROUND(E43*N43,2)</f>
        <v>0</v>
      </c>
      <c r="P43" s="249">
        <v>3.9E-2</v>
      </c>
      <c r="Q43" s="249">
        <f>ROUND(E43*P43,2)</f>
        <v>0.39</v>
      </c>
      <c r="R43" s="251" t="s">
        <v>245</v>
      </c>
      <c r="S43" s="251" t="s">
        <v>153</v>
      </c>
      <c r="T43" s="252" t="s">
        <v>153</v>
      </c>
      <c r="U43" s="224">
        <v>0.70699999999999996</v>
      </c>
      <c r="V43" s="224">
        <f>ROUND(E43*U43,2)</f>
        <v>7.07</v>
      </c>
      <c r="W43" s="224"/>
      <c r="X43" s="224" t="s">
        <v>191</v>
      </c>
      <c r="Y43" s="224" t="s">
        <v>168</v>
      </c>
      <c r="Z43" s="213"/>
      <c r="AA43" s="213"/>
      <c r="AB43" s="213"/>
      <c r="AC43" s="213"/>
      <c r="AD43" s="213"/>
      <c r="AE43" s="213"/>
      <c r="AF43" s="213"/>
      <c r="AG43" s="213" t="s">
        <v>192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6">
        <v>21</v>
      </c>
      <c r="B44" s="247" t="s">
        <v>268</v>
      </c>
      <c r="C44" s="256" t="s">
        <v>269</v>
      </c>
      <c r="D44" s="248" t="s">
        <v>207</v>
      </c>
      <c r="E44" s="249">
        <v>20</v>
      </c>
      <c r="F44" s="250"/>
      <c r="G44" s="251">
        <f>ROUND(E44*F44,2)</f>
        <v>0</v>
      </c>
      <c r="H44" s="250"/>
      <c r="I44" s="251">
        <f>ROUND(E44*H44,2)</f>
        <v>0</v>
      </c>
      <c r="J44" s="250"/>
      <c r="K44" s="251">
        <f>ROUND(E44*J44,2)</f>
        <v>0</v>
      </c>
      <c r="L44" s="251">
        <v>21</v>
      </c>
      <c r="M44" s="251">
        <f>G44*(1+L44/100)</f>
        <v>0</v>
      </c>
      <c r="N44" s="249">
        <v>2.1000000000000001E-4</v>
      </c>
      <c r="O44" s="249">
        <f>ROUND(E44*N44,2)</f>
        <v>0</v>
      </c>
      <c r="P44" s="249">
        <v>3.5000000000000001E-3</v>
      </c>
      <c r="Q44" s="249">
        <f>ROUND(E44*P44,2)</f>
        <v>7.0000000000000007E-2</v>
      </c>
      <c r="R44" s="251" t="s">
        <v>245</v>
      </c>
      <c r="S44" s="251" t="s">
        <v>153</v>
      </c>
      <c r="T44" s="252" t="s">
        <v>153</v>
      </c>
      <c r="U44" s="224">
        <v>0.37</v>
      </c>
      <c r="V44" s="224">
        <f>ROUND(E44*U44,2)</f>
        <v>7.4</v>
      </c>
      <c r="W44" s="224"/>
      <c r="X44" s="224" t="s">
        <v>191</v>
      </c>
      <c r="Y44" s="224" t="s">
        <v>168</v>
      </c>
      <c r="Z44" s="213"/>
      <c r="AA44" s="213"/>
      <c r="AB44" s="213"/>
      <c r="AC44" s="213"/>
      <c r="AD44" s="213"/>
      <c r="AE44" s="213"/>
      <c r="AF44" s="213"/>
      <c r="AG44" s="213" t="s">
        <v>192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6">
        <v>22</v>
      </c>
      <c r="B45" s="247" t="s">
        <v>270</v>
      </c>
      <c r="C45" s="256" t="s">
        <v>271</v>
      </c>
      <c r="D45" s="248" t="s">
        <v>207</v>
      </c>
      <c r="E45" s="249">
        <v>2</v>
      </c>
      <c r="F45" s="250"/>
      <c r="G45" s="251">
        <f>ROUND(E45*F45,2)</f>
        <v>0</v>
      </c>
      <c r="H45" s="250"/>
      <c r="I45" s="251">
        <f>ROUND(E45*H45,2)</f>
        <v>0</v>
      </c>
      <c r="J45" s="250"/>
      <c r="K45" s="251">
        <f>ROUND(E45*J45,2)</f>
        <v>0</v>
      </c>
      <c r="L45" s="251">
        <v>21</v>
      </c>
      <c r="M45" s="251">
        <f>G45*(1+L45/100)</f>
        <v>0</v>
      </c>
      <c r="N45" s="249">
        <v>1.0000000000000001E-5</v>
      </c>
      <c r="O45" s="249">
        <f>ROUND(E45*N45,2)</f>
        <v>0</v>
      </c>
      <c r="P45" s="249">
        <v>4.0000000000000002E-4</v>
      </c>
      <c r="Q45" s="249">
        <f>ROUND(E45*P45,2)</f>
        <v>0</v>
      </c>
      <c r="R45" s="251" t="s">
        <v>245</v>
      </c>
      <c r="S45" s="251" t="s">
        <v>153</v>
      </c>
      <c r="T45" s="252" t="s">
        <v>153</v>
      </c>
      <c r="U45" s="224">
        <v>0.14599999999999999</v>
      </c>
      <c r="V45" s="224">
        <f>ROUND(E45*U45,2)</f>
        <v>0.28999999999999998</v>
      </c>
      <c r="W45" s="224"/>
      <c r="X45" s="224" t="s">
        <v>191</v>
      </c>
      <c r="Y45" s="224" t="s">
        <v>168</v>
      </c>
      <c r="Z45" s="213"/>
      <c r="AA45" s="213"/>
      <c r="AB45" s="213"/>
      <c r="AC45" s="213"/>
      <c r="AD45" s="213"/>
      <c r="AE45" s="213"/>
      <c r="AF45" s="213"/>
      <c r="AG45" s="213" t="s">
        <v>192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6">
        <v>23</v>
      </c>
      <c r="B46" s="247" t="s">
        <v>272</v>
      </c>
      <c r="C46" s="256" t="s">
        <v>273</v>
      </c>
      <c r="D46" s="248" t="s">
        <v>207</v>
      </c>
      <c r="E46" s="249">
        <v>3</v>
      </c>
      <c r="F46" s="250"/>
      <c r="G46" s="251">
        <f>ROUND(E46*F46,2)</f>
        <v>0</v>
      </c>
      <c r="H46" s="250"/>
      <c r="I46" s="251">
        <f>ROUND(E46*H46,2)</f>
        <v>0</v>
      </c>
      <c r="J46" s="250"/>
      <c r="K46" s="251">
        <f>ROUND(E46*J46,2)</f>
        <v>0</v>
      </c>
      <c r="L46" s="251">
        <v>21</v>
      </c>
      <c r="M46" s="251">
        <f>G46*(1+L46/100)</f>
        <v>0</v>
      </c>
      <c r="N46" s="249">
        <v>0</v>
      </c>
      <c r="O46" s="249">
        <f>ROUND(E46*N46,2)</f>
        <v>0</v>
      </c>
      <c r="P46" s="249">
        <v>1.91E-3</v>
      </c>
      <c r="Q46" s="249">
        <f>ROUND(E46*P46,2)</f>
        <v>0.01</v>
      </c>
      <c r="R46" s="251" t="s">
        <v>245</v>
      </c>
      <c r="S46" s="251" t="s">
        <v>153</v>
      </c>
      <c r="T46" s="252" t="s">
        <v>153</v>
      </c>
      <c r="U46" s="224">
        <v>2.1000000000000001E-2</v>
      </c>
      <c r="V46" s="224">
        <f>ROUND(E46*U46,2)</f>
        <v>0.06</v>
      </c>
      <c r="W46" s="224"/>
      <c r="X46" s="224" t="s">
        <v>191</v>
      </c>
      <c r="Y46" s="224" t="s">
        <v>168</v>
      </c>
      <c r="Z46" s="213"/>
      <c r="AA46" s="213"/>
      <c r="AB46" s="213"/>
      <c r="AC46" s="213"/>
      <c r="AD46" s="213"/>
      <c r="AE46" s="213"/>
      <c r="AF46" s="213"/>
      <c r="AG46" s="213" t="s">
        <v>192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6">
        <v>24</v>
      </c>
      <c r="B47" s="247" t="s">
        <v>274</v>
      </c>
      <c r="C47" s="256" t="s">
        <v>275</v>
      </c>
      <c r="D47" s="248" t="s">
        <v>276</v>
      </c>
      <c r="E47" s="249">
        <v>50</v>
      </c>
      <c r="F47" s="250"/>
      <c r="G47" s="251">
        <f>ROUND(E47*F47,2)</f>
        <v>0</v>
      </c>
      <c r="H47" s="250"/>
      <c r="I47" s="251">
        <f>ROUND(E47*H47,2)</f>
        <v>0</v>
      </c>
      <c r="J47" s="250"/>
      <c r="K47" s="251">
        <f>ROUND(E47*J47,2)</f>
        <v>0</v>
      </c>
      <c r="L47" s="251">
        <v>21</v>
      </c>
      <c r="M47" s="251">
        <f>G47*(1+L47/100)</f>
        <v>0</v>
      </c>
      <c r="N47" s="249">
        <v>5.0000000000000002E-5</v>
      </c>
      <c r="O47" s="249">
        <f>ROUND(E47*N47,2)</f>
        <v>0</v>
      </c>
      <c r="P47" s="249">
        <v>1E-3</v>
      </c>
      <c r="Q47" s="249">
        <f>ROUND(E47*P47,2)</f>
        <v>0.05</v>
      </c>
      <c r="R47" s="251" t="s">
        <v>277</v>
      </c>
      <c r="S47" s="251" t="s">
        <v>153</v>
      </c>
      <c r="T47" s="252" t="s">
        <v>153</v>
      </c>
      <c r="U47" s="224">
        <v>9.7000000000000003E-2</v>
      </c>
      <c r="V47" s="224">
        <f>ROUND(E47*U47,2)</f>
        <v>4.8499999999999996</v>
      </c>
      <c r="W47" s="224"/>
      <c r="X47" s="224" t="s">
        <v>191</v>
      </c>
      <c r="Y47" s="224" t="s">
        <v>168</v>
      </c>
      <c r="Z47" s="213"/>
      <c r="AA47" s="213"/>
      <c r="AB47" s="213"/>
      <c r="AC47" s="213"/>
      <c r="AD47" s="213"/>
      <c r="AE47" s="213"/>
      <c r="AF47" s="213"/>
      <c r="AG47" s="213" t="s">
        <v>192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6">
        <v>25</v>
      </c>
      <c r="B48" s="247" t="s">
        <v>278</v>
      </c>
      <c r="C48" s="256" t="s">
        <v>279</v>
      </c>
      <c r="D48" s="248" t="s">
        <v>207</v>
      </c>
      <c r="E48" s="249">
        <v>1</v>
      </c>
      <c r="F48" s="250"/>
      <c r="G48" s="251">
        <f>ROUND(E48*F48,2)</f>
        <v>0</v>
      </c>
      <c r="H48" s="250"/>
      <c r="I48" s="251">
        <f>ROUND(E48*H48,2)</f>
        <v>0</v>
      </c>
      <c r="J48" s="250"/>
      <c r="K48" s="251">
        <f>ROUND(E48*J48,2)</f>
        <v>0</v>
      </c>
      <c r="L48" s="251">
        <v>21</v>
      </c>
      <c r="M48" s="251">
        <f>G48*(1+L48/100)</f>
        <v>0</v>
      </c>
      <c r="N48" s="249">
        <v>0</v>
      </c>
      <c r="O48" s="249">
        <f>ROUND(E48*N48,2)</f>
        <v>0</v>
      </c>
      <c r="P48" s="249">
        <v>0.29980000000000001</v>
      </c>
      <c r="Q48" s="249">
        <f>ROUND(E48*P48,2)</f>
        <v>0.3</v>
      </c>
      <c r="R48" s="251"/>
      <c r="S48" s="251" t="s">
        <v>179</v>
      </c>
      <c r="T48" s="252" t="s">
        <v>154</v>
      </c>
      <c r="U48" s="224">
        <v>2.3069999999999999</v>
      </c>
      <c r="V48" s="224">
        <f>ROUND(E48*U48,2)</f>
        <v>2.31</v>
      </c>
      <c r="W48" s="224"/>
      <c r="X48" s="224" t="s">
        <v>191</v>
      </c>
      <c r="Y48" s="224" t="s">
        <v>168</v>
      </c>
      <c r="Z48" s="213"/>
      <c r="AA48" s="213"/>
      <c r="AB48" s="213"/>
      <c r="AC48" s="213"/>
      <c r="AD48" s="213"/>
      <c r="AE48" s="213"/>
      <c r="AF48" s="213"/>
      <c r="AG48" s="213" t="s">
        <v>192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37">
        <v>26</v>
      </c>
      <c r="B49" s="238" t="s">
        <v>280</v>
      </c>
      <c r="C49" s="254" t="s">
        <v>281</v>
      </c>
      <c r="D49" s="239" t="s">
        <v>282</v>
      </c>
      <c r="E49" s="240">
        <v>16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0">
        <v>0</v>
      </c>
      <c r="O49" s="240">
        <f>ROUND(E49*N49,2)</f>
        <v>0</v>
      </c>
      <c r="P49" s="240">
        <v>0</v>
      </c>
      <c r="Q49" s="240">
        <f>ROUND(E49*P49,2)</f>
        <v>0</v>
      </c>
      <c r="R49" s="242"/>
      <c r="S49" s="242" t="s">
        <v>179</v>
      </c>
      <c r="T49" s="243" t="s">
        <v>154</v>
      </c>
      <c r="U49" s="224">
        <v>1</v>
      </c>
      <c r="V49" s="224">
        <f>ROUND(E49*U49,2)</f>
        <v>16</v>
      </c>
      <c r="W49" s="224"/>
      <c r="X49" s="224" t="s">
        <v>283</v>
      </c>
      <c r="Y49" s="224" t="s">
        <v>168</v>
      </c>
      <c r="Z49" s="213"/>
      <c r="AA49" s="213"/>
      <c r="AB49" s="213"/>
      <c r="AC49" s="213"/>
      <c r="AD49" s="213"/>
      <c r="AE49" s="213"/>
      <c r="AF49" s="213"/>
      <c r="AG49" s="213" t="s">
        <v>284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>
        <v>27</v>
      </c>
      <c r="B50" s="221" t="s">
        <v>285</v>
      </c>
      <c r="C50" s="268" t="s">
        <v>286</v>
      </c>
      <c r="D50" s="222" t="s">
        <v>0</v>
      </c>
      <c r="E50" s="263"/>
      <c r="F50" s="225"/>
      <c r="G50" s="224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21</v>
      </c>
      <c r="M50" s="224">
        <f>G50*(1+L50/100)</f>
        <v>0</v>
      </c>
      <c r="N50" s="223">
        <v>0</v>
      </c>
      <c r="O50" s="223">
        <f>ROUND(E50*N50,2)</f>
        <v>0</v>
      </c>
      <c r="P50" s="223">
        <v>0</v>
      </c>
      <c r="Q50" s="223">
        <f>ROUND(E50*P50,2)</f>
        <v>0</v>
      </c>
      <c r="R50" s="224" t="s">
        <v>245</v>
      </c>
      <c r="S50" s="224" t="s">
        <v>153</v>
      </c>
      <c r="T50" s="224" t="s">
        <v>153</v>
      </c>
      <c r="U50" s="224">
        <v>0</v>
      </c>
      <c r="V50" s="224">
        <f>ROUND(E50*U50,2)</f>
        <v>0</v>
      </c>
      <c r="W50" s="224"/>
      <c r="X50" s="224" t="s">
        <v>287</v>
      </c>
      <c r="Y50" s="224" t="s">
        <v>168</v>
      </c>
      <c r="Z50" s="213"/>
      <c r="AA50" s="213"/>
      <c r="AB50" s="213"/>
      <c r="AC50" s="213"/>
      <c r="AD50" s="213"/>
      <c r="AE50" s="213"/>
      <c r="AF50" s="213"/>
      <c r="AG50" s="213" t="s">
        <v>288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6">
        <v>28</v>
      </c>
      <c r="B51" s="247" t="s">
        <v>289</v>
      </c>
      <c r="C51" s="256" t="s">
        <v>290</v>
      </c>
      <c r="D51" s="248" t="s">
        <v>265</v>
      </c>
      <c r="E51" s="249">
        <v>2.6601499999999998</v>
      </c>
      <c r="F51" s="250"/>
      <c r="G51" s="251">
        <f>ROUND(E51*F51,2)</f>
        <v>0</v>
      </c>
      <c r="H51" s="250"/>
      <c r="I51" s="251">
        <f>ROUND(E51*H51,2)</f>
        <v>0</v>
      </c>
      <c r="J51" s="250"/>
      <c r="K51" s="251">
        <f>ROUND(E51*J51,2)</f>
        <v>0</v>
      </c>
      <c r="L51" s="251">
        <v>21</v>
      </c>
      <c r="M51" s="251">
        <f>G51*(1+L51/100)</f>
        <v>0</v>
      </c>
      <c r="N51" s="249">
        <v>0</v>
      </c>
      <c r="O51" s="249">
        <f>ROUND(E51*N51,2)</f>
        <v>0</v>
      </c>
      <c r="P51" s="249">
        <v>0</v>
      </c>
      <c r="Q51" s="249">
        <f>ROUND(E51*P51,2)</f>
        <v>0</v>
      </c>
      <c r="R51" s="251" t="s">
        <v>291</v>
      </c>
      <c r="S51" s="251" t="s">
        <v>153</v>
      </c>
      <c r="T51" s="252" t="s">
        <v>153</v>
      </c>
      <c r="U51" s="224">
        <v>0</v>
      </c>
      <c r="V51" s="224">
        <f>ROUND(E51*U51,2)</f>
        <v>0</v>
      </c>
      <c r="W51" s="224"/>
      <c r="X51" s="224" t="s">
        <v>292</v>
      </c>
      <c r="Y51" s="224" t="s">
        <v>168</v>
      </c>
      <c r="Z51" s="213"/>
      <c r="AA51" s="213"/>
      <c r="AB51" s="213"/>
      <c r="AC51" s="213"/>
      <c r="AD51" s="213"/>
      <c r="AE51" s="213"/>
      <c r="AF51" s="213"/>
      <c r="AG51" s="213" t="s">
        <v>293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x14ac:dyDescent="0.2">
      <c r="A52" s="230" t="s">
        <v>148</v>
      </c>
      <c r="B52" s="231" t="s">
        <v>73</v>
      </c>
      <c r="C52" s="253" t="s">
        <v>74</v>
      </c>
      <c r="D52" s="232"/>
      <c r="E52" s="233"/>
      <c r="F52" s="234"/>
      <c r="G52" s="234">
        <f>SUMIF(AG53:AG53,"&lt;&gt;NOR",G53:G53)</f>
        <v>0</v>
      </c>
      <c r="H52" s="234"/>
      <c r="I52" s="234">
        <f>SUM(I53:I53)</f>
        <v>0</v>
      </c>
      <c r="J52" s="234"/>
      <c r="K52" s="234">
        <f>SUM(K53:K53)</f>
        <v>0</v>
      </c>
      <c r="L52" s="234"/>
      <c r="M52" s="234">
        <f>SUM(M53:M53)</f>
        <v>0</v>
      </c>
      <c r="N52" s="233"/>
      <c r="O52" s="233">
        <f>SUM(O53:O53)</f>
        <v>0.06</v>
      </c>
      <c r="P52" s="233"/>
      <c r="Q52" s="233">
        <f>SUM(Q53:Q53)</f>
        <v>0</v>
      </c>
      <c r="R52" s="234"/>
      <c r="S52" s="234"/>
      <c r="T52" s="235"/>
      <c r="U52" s="229"/>
      <c r="V52" s="229">
        <f>SUM(V53:V53)</f>
        <v>2.6</v>
      </c>
      <c r="W52" s="229"/>
      <c r="X52" s="229"/>
      <c r="Y52" s="229"/>
      <c r="AG52" t="s">
        <v>149</v>
      </c>
    </row>
    <row r="53" spans="1:60" outlineLevel="1" x14ac:dyDescent="0.2">
      <c r="A53" s="246">
        <v>29</v>
      </c>
      <c r="B53" s="247" t="s">
        <v>294</v>
      </c>
      <c r="C53" s="256" t="s">
        <v>295</v>
      </c>
      <c r="D53" s="248" t="s">
        <v>214</v>
      </c>
      <c r="E53" s="249">
        <v>10</v>
      </c>
      <c r="F53" s="250"/>
      <c r="G53" s="251">
        <f>ROUND(E53*F53,2)</f>
        <v>0</v>
      </c>
      <c r="H53" s="250"/>
      <c r="I53" s="251">
        <f>ROUND(E53*H53,2)</f>
        <v>0</v>
      </c>
      <c r="J53" s="250"/>
      <c r="K53" s="251">
        <f>ROUND(E53*J53,2)</f>
        <v>0</v>
      </c>
      <c r="L53" s="251">
        <v>21</v>
      </c>
      <c r="M53" s="251">
        <f>G53*(1+L53/100)</f>
        <v>0</v>
      </c>
      <c r="N53" s="249">
        <v>6.3400000000000001E-3</v>
      </c>
      <c r="O53" s="249">
        <f>ROUND(E53*N53,2)</f>
        <v>0.06</v>
      </c>
      <c r="P53" s="249">
        <v>0</v>
      </c>
      <c r="Q53" s="249">
        <f>ROUND(E53*P53,2)</f>
        <v>0</v>
      </c>
      <c r="R53" s="251" t="s">
        <v>296</v>
      </c>
      <c r="S53" s="251" t="s">
        <v>153</v>
      </c>
      <c r="T53" s="252" t="s">
        <v>153</v>
      </c>
      <c r="U53" s="224">
        <v>0.26</v>
      </c>
      <c r="V53" s="224">
        <f>ROUND(E53*U53,2)</f>
        <v>2.6</v>
      </c>
      <c r="W53" s="224"/>
      <c r="X53" s="224" t="s">
        <v>191</v>
      </c>
      <c r="Y53" s="224" t="s">
        <v>168</v>
      </c>
      <c r="Z53" s="213"/>
      <c r="AA53" s="213"/>
      <c r="AB53" s="213"/>
      <c r="AC53" s="213"/>
      <c r="AD53" s="213"/>
      <c r="AE53" s="213"/>
      <c r="AF53" s="213"/>
      <c r="AG53" s="213" t="s">
        <v>192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x14ac:dyDescent="0.2">
      <c r="A54" s="230" t="s">
        <v>148</v>
      </c>
      <c r="B54" s="231" t="s">
        <v>75</v>
      </c>
      <c r="C54" s="253" t="s">
        <v>76</v>
      </c>
      <c r="D54" s="232"/>
      <c r="E54" s="233"/>
      <c r="F54" s="234"/>
      <c r="G54" s="234">
        <f>SUMIF(AG55:AG59,"&lt;&gt;NOR",G55:G59)</f>
        <v>0</v>
      </c>
      <c r="H54" s="234"/>
      <c r="I54" s="234">
        <f>SUM(I55:I59)</f>
        <v>0</v>
      </c>
      <c r="J54" s="234"/>
      <c r="K54" s="234">
        <f>SUM(K55:K59)</f>
        <v>0</v>
      </c>
      <c r="L54" s="234"/>
      <c r="M54" s="234">
        <f>SUM(M55:M59)</f>
        <v>0</v>
      </c>
      <c r="N54" s="233"/>
      <c r="O54" s="233">
        <f>SUM(O55:O59)</f>
        <v>0</v>
      </c>
      <c r="P54" s="233"/>
      <c r="Q54" s="233">
        <f>SUM(Q55:Q59)</f>
        <v>0</v>
      </c>
      <c r="R54" s="234"/>
      <c r="S54" s="234"/>
      <c r="T54" s="235"/>
      <c r="U54" s="229"/>
      <c r="V54" s="229">
        <f>SUM(V55:V59)</f>
        <v>33.68</v>
      </c>
      <c r="W54" s="229"/>
      <c r="X54" s="229"/>
      <c r="Y54" s="229"/>
      <c r="AG54" t="s">
        <v>149</v>
      </c>
    </row>
    <row r="55" spans="1:60" ht="56.25" outlineLevel="1" x14ac:dyDescent="0.2">
      <c r="A55" s="237">
        <v>30</v>
      </c>
      <c r="B55" s="238" t="s">
        <v>297</v>
      </c>
      <c r="C55" s="254" t="s">
        <v>298</v>
      </c>
      <c r="D55" s="239" t="s">
        <v>214</v>
      </c>
      <c r="E55" s="240">
        <v>91.27</v>
      </c>
      <c r="F55" s="241"/>
      <c r="G55" s="242">
        <f>ROUND(E55*F55,2)</f>
        <v>0</v>
      </c>
      <c r="H55" s="241"/>
      <c r="I55" s="242">
        <f>ROUND(E55*H55,2)</f>
        <v>0</v>
      </c>
      <c r="J55" s="241"/>
      <c r="K55" s="242">
        <f>ROUND(E55*J55,2)</f>
        <v>0</v>
      </c>
      <c r="L55" s="242">
        <v>21</v>
      </c>
      <c r="M55" s="242">
        <f>G55*(1+L55/100)</f>
        <v>0</v>
      </c>
      <c r="N55" s="240">
        <v>4.0000000000000003E-5</v>
      </c>
      <c r="O55" s="240">
        <f>ROUND(E55*N55,2)</f>
        <v>0</v>
      </c>
      <c r="P55" s="240">
        <v>0</v>
      </c>
      <c r="Q55" s="240">
        <f>ROUND(E55*P55,2)</f>
        <v>0</v>
      </c>
      <c r="R55" s="242" t="s">
        <v>215</v>
      </c>
      <c r="S55" s="242" t="s">
        <v>153</v>
      </c>
      <c r="T55" s="243" t="s">
        <v>153</v>
      </c>
      <c r="U55" s="224">
        <v>0.35399999999999998</v>
      </c>
      <c r="V55" s="224">
        <f>ROUND(E55*U55,2)</f>
        <v>32.31</v>
      </c>
      <c r="W55" s="224"/>
      <c r="X55" s="224" t="s">
        <v>191</v>
      </c>
      <c r="Y55" s="224" t="s">
        <v>168</v>
      </c>
      <c r="Z55" s="213"/>
      <c r="AA55" s="213"/>
      <c r="AB55" s="213"/>
      <c r="AC55" s="213"/>
      <c r="AD55" s="213"/>
      <c r="AE55" s="213"/>
      <c r="AF55" s="213"/>
      <c r="AG55" s="213" t="s">
        <v>192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2" x14ac:dyDescent="0.2">
      <c r="A56" s="220"/>
      <c r="B56" s="221"/>
      <c r="C56" s="267" t="s">
        <v>299</v>
      </c>
      <c r="D56" s="260"/>
      <c r="E56" s="261">
        <v>19.27</v>
      </c>
      <c r="F56" s="224"/>
      <c r="G56" s="224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3"/>
      <c r="AA56" s="213"/>
      <c r="AB56" s="213"/>
      <c r="AC56" s="213"/>
      <c r="AD56" s="213"/>
      <c r="AE56" s="213"/>
      <c r="AF56" s="213"/>
      <c r="AG56" s="213" t="s">
        <v>218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3" x14ac:dyDescent="0.2">
      <c r="A57" s="220"/>
      <c r="B57" s="221"/>
      <c r="C57" s="267" t="s">
        <v>300</v>
      </c>
      <c r="D57" s="260"/>
      <c r="E57" s="261">
        <v>72</v>
      </c>
      <c r="F57" s="224"/>
      <c r="G57" s="224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3"/>
      <c r="AA57" s="213"/>
      <c r="AB57" s="213"/>
      <c r="AC57" s="213"/>
      <c r="AD57" s="213"/>
      <c r="AE57" s="213"/>
      <c r="AF57" s="213"/>
      <c r="AG57" s="213" t="s">
        <v>218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37">
        <v>31</v>
      </c>
      <c r="B58" s="238" t="s">
        <v>301</v>
      </c>
      <c r="C58" s="254" t="s">
        <v>302</v>
      </c>
      <c r="D58" s="239" t="s">
        <v>214</v>
      </c>
      <c r="E58" s="240">
        <v>91.27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21</v>
      </c>
      <c r="M58" s="242">
        <f>G58*(1+L58/100)</f>
        <v>0</v>
      </c>
      <c r="N58" s="240">
        <v>0</v>
      </c>
      <c r="O58" s="240">
        <f>ROUND(E58*N58,2)</f>
        <v>0</v>
      </c>
      <c r="P58" s="240">
        <v>0</v>
      </c>
      <c r="Q58" s="240">
        <f>ROUND(E58*P58,2)</f>
        <v>0</v>
      </c>
      <c r="R58" s="242" t="s">
        <v>208</v>
      </c>
      <c r="S58" s="242" t="s">
        <v>153</v>
      </c>
      <c r="T58" s="243" t="s">
        <v>153</v>
      </c>
      <c r="U58" s="224">
        <v>1.4999999999999999E-2</v>
      </c>
      <c r="V58" s="224">
        <f>ROUND(E58*U58,2)</f>
        <v>1.37</v>
      </c>
      <c r="W58" s="224"/>
      <c r="X58" s="224" t="s">
        <v>191</v>
      </c>
      <c r="Y58" s="224" t="s">
        <v>168</v>
      </c>
      <c r="Z58" s="213"/>
      <c r="AA58" s="213"/>
      <c r="AB58" s="213"/>
      <c r="AC58" s="213"/>
      <c r="AD58" s="213"/>
      <c r="AE58" s="213"/>
      <c r="AF58" s="213"/>
      <c r="AG58" s="213" t="s">
        <v>192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2" x14ac:dyDescent="0.2">
      <c r="A59" s="220"/>
      <c r="B59" s="221"/>
      <c r="C59" s="267" t="s">
        <v>303</v>
      </c>
      <c r="D59" s="260"/>
      <c r="E59" s="261">
        <v>91.27</v>
      </c>
      <c r="F59" s="224"/>
      <c r="G59" s="224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3"/>
      <c r="AA59" s="213"/>
      <c r="AB59" s="213"/>
      <c r="AC59" s="213"/>
      <c r="AD59" s="213"/>
      <c r="AE59" s="213"/>
      <c r="AF59" s="213"/>
      <c r="AG59" s="213" t="s">
        <v>218</v>
      </c>
      <c r="AH59" s="213">
        <v>5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x14ac:dyDescent="0.2">
      <c r="A60" s="230" t="s">
        <v>148</v>
      </c>
      <c r="B60" s="231" t="s">
        <v>77</v>
      </c>
      <c r="C60" s="253" t="s">
        <v>78</v>
      </c>
      <c r="D60" s="232"/>
      <c r="E60" s="233"/>
      <c r="F60" s="234"/>
      <c r="G60" s="234">
        <f>SUMIF(AG61:AG72,"&lt;&gt;NOR",G61:G72)</f>
        <v>0</v>
      </c>
      <c r="H60" s="234"/>
      <c r="I60" s="234">
        <f>SUM(I61:I72)</f>
        <v>0</v>
      </c>
      <c r="J60" s="234"/>
      <c r="K60" s="234">
        <f>SUM(K61:K72)</f>
        <v>0</v>
      </c>
      <c r="L60" s="234"/>
      <c r="M60" s="234">
        <f>SUM(M61:M72)</f>
        <v>0</v>
      </c>
      <c r="N60" s="233"/>
      <c r="O60" s="233">
        <f>SUM(O61:O72)</f>
        <v>0</v>
      </c>
      <c r="P60" s="233"/>
      <c r="Q60" s="233">
        <f>SUM(Q61:Q72)</f>
        <v>2.88</v>
      </c>
      <c r="R60" s="234"/>
      <c r="S60" s="234"/>
      <c r="T60" s="235"/>
      <c r="U60" s="229"/>
      <c r="V60" s="229">
        <f>SUM(V61:V72)</f>
        <v>40.22</v>
      </c>
      <c r="W60" s="229"/>
      <c r="X60" s="229"/>
      <c r="Y60" s="229"/>
      <c r="AG60" t="s">
        <v>149</v>
      </c>
    </row>
    <row r="61" spans="1:60" outlineLevel="1" x14ac:dyDescent="0.2">
      <c r="A61" s="237">
        <v>32</v>
      </c>
      <c r="B61" s="238" t="s">
        <v>304</v>
      </c>
      <c r="C61" s="254" t="s">
        <v>305</v>
      </c>
      <c r="D61" s="239" t="s">
        <v>214</v>
      </c>
      <c r="E61" s="240">
        <v>58.000250000000001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21</v>
      </c>
      <c r="M61" s="242">
        <f>G61*(1+L61/100)</f>
        <v>0</v>
      </c>
      <c r="N61" s="240">
        <v>0</v>
      </c>
      <c r="O61" s="240">
        <f>ROUND(E61*N61,2)</f>
        <v>0</v>
      </c>
      <c r="P61" s="240">
        <v>0</v>
      </c>
      <c r="Q61" s="240">
        <f>ROUND(E61*P61,2)</f>
        <v>0</v>
      </c>
      <c r="R61" s="242" t="s">
        <v>306</v>
      </c>
      <c r="S61" s="242" t="s">
        <v>153</v>
      </c>
      <c r="T61" s="243" t="s">
        <v>153</v>
      </c>
      <c r="U61" s="224">
        <v>0.38</v>
      </c>
      <c r="V61" s="224">
        <f>ROUND(E61*U61,2)</f>
        <v>22.04</v>
      </c>
      <c r="W61" s="224"/>
      <c r="X61" s="224" t="s">
        <v>191</v>
      </c>
      <c r="Y61" s="224" t="s">
        <v>168</v>
      </c>
      <c r="Z61" s="213"/>
      <c r="AA61" s="213"/>
      <c r="AB61" s="213"/>
      <c r="AC61" s="213"/>
      <c r="AD61" s="213"/>
      <c r="AE61" s="213"/>
      <c r="AF61" s="213"/>
      <c r="AG61" s="213" t="s">
        <v>192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">
      <c r="A62" s="220"/>
      <c r="B62" s="221"/>
      <c r="C62" s="266" t="s">
        <v>307</v>
      </c>
      <c r="D62" s="262"/>
      <c r="E62" s="262"/>
      <c r="F62" s="262"/>
      <c r="G62" s="262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3"/>
      <c r="AA62" s="213"/>
      <c r="AB62" s="213"/>
      <c r="AC62" s="213"/>
      <c r="AD62" s="213"/>
      <c r="AE62" s="213"/>
      <c r="AF62" s="213"/>
      <c r="AG62" s="213" t="s">
        <v>211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2" x14ac:dyDescent="0.2">
      <c r="A63" s="220"/>
      <c r="B63" s="221"/>
      <c r="C63" s="269" t="s">
        <v>308</v>
      </c>
      <c r="D63" s="264"/>
      <c r="E63" s="264"/>
      <c r="F63" s="264"/>
      <c r="G63" s="264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3"/>
      <c r="AA63" s="213"/>
      <c r="AB63" s="213"/>
      <c r="AC63" s="213"/>
      <c r="AD63" s="213"/>
      <c r="AE63" s="213"/>
      <c r="AF63" s="213"/>
      <c r="AG63" s="213" t="s">
        <v>159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2" x14ac:dyDescent="0.2">
      <c r="A64" s="220"/>
      <c r="B64" s="221"/>
      <c r="C64" s="267" t="s">
        <v>309</v>
      </c>
      <c r="D64" s="260"/>
      <c r="E64" s="261">
        <v>58.000250000000001</v>
      </c>
      <c r="F64" s="224"/>
      <c r="G64" s="224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3"/>
      <c r="AA64" s="213"/>
      <c r="AB64" s="213"/>
      <c r="AC64" s="213"/>
      <c r="AD64" s="213"/>
      <c r="AE64" s="213"/>
      <c r="AF64" s="213"/>
      <c r="AG64" s="213" t="s">
        <v>218</v>
      </c>
      <c r="AH64" s="213">
        <v>5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ht="22.5" outlineLevel="1" x14ac:dyDescent="0.2">
      <c r="A65" s="237">
        <v>33</v>
      </c>
      <c r="B65" s="238" t="s">
        <v>310</v>
      </c>
      <c r="C65" s="254" t="s">
        <v>311</v>
      </c>
      <c r="D65" s="239" t="s">
        <v>207</v>
      </c>
      <c r="E65" s="240">
        <v>1</v>
      </c>
      <c r="F65" s="241"/>
      <c r="G65" s="242">
        <f>ROUND(E65*F65,2)</f>
        <v>0</v>
      </c>
      <c r="H65" s="241"/>
      <c r="I65" s="242">
        <f>ROUND(E65*H65,2)</f>
        <v>0</v>
      </c>
      <c r="J65" s="241"/>
      <c r="K65" s="242">
        <f>ROUND(E65*J65,2)</f>
        <v>0</v>
      </c>
      <c r="L65" s="242">
        <v>21</v>
      </c>
      <c r="M65" s="242">
        <f>G65*(1+L65/100)</f>
        <v>0</v>
      </c>
      <c r="N65" s="240">
        <v>1.33E-3</v>
      </c>
      <c r="O65" s="240">
        <f>ROUND(E65*N65,2)</f>
        <v>0</v>
      </c>
      <c r="P65" s="240">
        <v>9.9000000000000005E-2</v>
      </c>
      <c r="Q65" s="240">
        <f>ROUND(E65*P65,2)</f>
        <v>0.1</v>
      </c>
      <c r="R65" s="242" t="s">
        <v>291</v>
      </c>
      <c r="S65" s="242" t="s">
        <v>153</v>
      </c>
      <c r="T65" s="243" t="s">
        <v>209</v>
      </c>
      <c r="U65" s="224">
        <v>1.147</v>
      </c>
      <c r="V65" s="224">
        <f>ROUND(E65*U65,2)</f>
        <v>1.1499999999999999</v>
      </c>
      <c r="W65" s="224"/>
      <c r="X65" s="224" t="s">
        <v>191</v>
      </c>
      <c r="Y65" s="224" t="s">
        <v>168</v>
      </c>
      <c r="Z65" s="213"/>
      <c r="AA65" s="213"/>
      <c r="AB65" s="213"/>
      <c r="AC65" s="213"/>
      <c r="AD65" s="213"/>
      <c r="AE65" s="213"/>
      <c r="AF65" s="213"/>
      <c r="AG65" s="213" t="s">
        <v>192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2" x14ac:dyDescent="0.2">
      <c r="A66" s="220"/>
      <c r="B66" s="221"/>
      <c r="C66" s="266" t="s">
        <v>312</v>
      </c>
      <c r="D66" s="262"/>
      <c r="E66" s="262"/>
      <c r="F66" s="262"/>
      <c r="G66" s="262"/>
      <c r="H66" s="224"/>
      <c r="I66" s="224"/>
      <c r="J66" s="224"/>
      <c r="K66" s="224"/>
      <c r="L66" s="224"/>
      <c r="M66" s="224"/>
      <c r="N66" s="223"/>
      <c r="O66" s="223"/>
      <c r="P66" s="223"/>
      <c r="Q66" s="223"/>
      <c r="R66" s="224"/>
      <c r="S66" s="224"/>
      <c r="T66" s="224"/>
      <c r="U66" s="224"/>
      <c r="V66" s="224"/>
      <c r="W66" s="224"/>
      <c r="X66" s="224"/>
      <c r="Y66" s="224"/>
      <c r="Z66" s="213"/>
      <c r="AA66" s="213"/>
      <c r="AB66" s="213"/>
      <c r="AC66" s="213"/>
      <c r="AD66" s="213"/>
      <c r="AE66" s="213"/>
      <c r="AF66" s="213"/>
      <c r="AG66" s="213" t="s">
        <v>211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 x14ac:dyDescent="0.2">
      <c r="A67" s="220"/>
      <c r="B67" s="221"/>
      <c r="C67" s="269" t="s">
        <v>313</v>
      </c>
      <c r="D67" s="264"/>
      <c r="E67" s="264"/>
      <c r="F67" s="264"/>
      <c r="G67" s="264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3"/>
      <c r="AA67" s="213"/>
      <c r="AB67" s="213"/>
      <c r="AC67" s="213"/>
      <c r="AD67" s="213"/>
      <c r="AE67" s="213"/>
      <c r="AF67" s="213"/>
      <c r="AG67" s="213" t="s">
        <v>159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37">
        <v>34</v>
      </c>
      <c r="B68" s="238" t="s">
        <v>314</v>
      </c>
      <c r="C68" s="254" t="s">
        <v>315</v>
      </c>
      <c r="D68" s="239" t="s">
        <v>207</v>
      </c>
      <c r="E68" s="240">
        <v>1</v>
      </c>
      <c r="F68" s="241"/>
      <c r="G68" s="242">
        <f>ROUND(E68*F68,2)</f>
        <v>0</v>
      </c>
      <c r="H68" s="241"/>
      <c r="I68" s="242">
        <f>ROUND(E68*H68,2)</f>
        <v>0</v>
      </c>
      <c r="J68" s="241"/>
      <c r="K68" s="242">
        <f>ROUND(E68*J68,2)</f>
        <v>0</v>
      </c>
      <c r="L68" s="242">
        <v>21</v>
      </c>
      <c r="M68" s="242">
        <f>G68*(1+L68/100)</f>
        <v>0</v>
      </c>
      <c r="N68" s="240">
        <v>1.33E-3</v>
      </c>
      <c r="O68" s="240">
        <f>ROUND(E68*N68,2)</f>
        <v>0</v>
      </c>
      <c r="P68" s="240">
        <v>0.112</v>
      </c>
      <c r="Q68" s="240">
        <f>ROUND(E68*P68,2)</f>
        <v>0.11</v>
      </c>
      <c r="R68" s="242" t="s">
        <v>291</v>
      </c>
      <c r="S68" s="242" t="s">
        <v>153</v>
      </c>
      <c r="T68" s="243" t="s">
        <v>153</v>
      </c>
      <c r="U68" s="224">
        <v>1.946</v>
      </c>
      <c r="V68" s="224">
        <f>ROUND(E68*U68,2)</f>
        <v>1.95</v>
      </c>
      <c r="W68" s="224"/>
      <c r="X68" s="224" t="s">
        <v>191</v>
      </c>
      <c r="Y68" s="224" t="s">
        <v>168</v>
      </c>
      <c r="Z68" s="213"/>
      <c r="AA68" s="213"/>
      <c r="AB68" s="213"/>
      <c r="AC68" s="213"/>
      <c r="AD68" s="213"/>
      <c r="AE68" s="213"/>
      <c r="AF68" s="213"/>
      <c r="AG68" s="213" t="s">
        <v>192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2" x14ac:dyDescent="0.2">
      <c r="A69" s="220"/>
      <c r="B69" s="221"/>
      <c r="C69" s="266" t="s">
        <v>312</v>
      </c>
      <c r="D69" s="262"/>
      <c r="E69" s="262"/>
      <c r="F69" s="262"/>
      <c r="G69" s="262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24"/>
      <c r="Z69" s="213"/>
      <c r="AA69" s="213"/>
      <c r="AB69" s="213"/>
      <c r="AC69" s="213"/>
      <c r="AD69" s="213"/>
      <c r="AE69" s="213"/>
      <c r="AF69" s="213"/>
      <c r="AG69" s="213" t="s">
        <v>211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2" x14ac:dyDescent="0.2">
      <c r="A70" s="220"/>
      <c r="B70" s="221"/>
      <c r="C70" s="269" t="s">
        <v>313</v>
      </c>
      <c r="D70" s="264"/>
      <c r="E70" s="264"/>
      <c r="F70" s="264"/>
      <c r="G70" s="264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3"/>
      <c r="AA70" s="213"/>
      <c r="AB70" s="213"/>
      <c r="AC70" s="213"/>
      <c r="AD70" s="213"/>
      <c r="AE70" s="213"/>
      <c r="AF70" s="213"/>
      <c r="AG70" s="213" t="s">
        <v>159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37">
        <v>35</v>
      </c>
      <c r="B71" s="238" t="s">
        <v>316</v>
      </c>
      <c r="C71" s="254" t="s">
        <v>317</v>
      </c>
      <c r="D71" s="239" t="s">
        <v>214</v>
      </c>
      <c r="E71" s="240">
        <v>58.000250000000001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21</v>
      </c>
      <c r="M71" s="242">
        <f>G71*(1+L71/100)</f>
        <v>0</v>
      </c>
      <c r="N71" s="240">
        <v>0</v>
      </c>
      <c r="O71" s="240">
        <f>ROUND(E71*N71,2)</f>
        <v>0</v>
      </c>
      <c r="P71" s="240">
        <v>4.5999999999999999E-2</v>
      </c>
      <c r="Q71" s="240">
        <f>ROUND(E71*P71,2)</f>
        <v>2.67</v>
      </c>
      <c r="R71" s="242" t="s">
        <v>291</v>
      </c>
      <c r="S71" s="242" t="s">
        <v>153</v>
      </c>
      <c r="T71" s="243" t="s">
        <v>153</v>
      </c>
      <c r="U71" s="224">
        <v>0.26</v>
      </c>
      <c r="V71" s="224">
        <f>ROUND(E71*U71,2)</f>
        <v>15.08</v>
      </c>
      <c r="W71" s="224"/>
      <c r="X71" s="224" t="s">
        <v>191</v>
      </c>
      <c r="Y71" s="224" t="s">
        <v>168</v>
      </c>
      <c r="Z71" s="213"/>
      <c r="AA71" s="213"/>
      <c r="AB71" s="213"/>
      <c r="AC71" s="213"/>
      <c r="AD71" s="213"/>
      <c r="AE71" s="213"/>
      <c r="AF71" s="213"/>
      <c r="AG71" s="213" t="s">
        <v>192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2" x14ac:dyDescent="0.2">
      <c r="A72" s="220"/>
      <c r="B72" s="221"/>
      <c r="C72" s="267" t="s">
        <v>318</v>
      </c>
      <c r="D72" s="260"/>
      <c r="E72" s="261">
        <v>58.000250000000001</v>
      </c>
      <c r="F72" s="224"/>
      <c r="G72" s="224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24"/>
      <c r="Z72" s="213"/>
      <c r="AA72" s="213"/>
      <c r="AB72" s="213"/>
      <c r="AC72" s="213"/>
      <c r="AD72" s="213"/>
      <c r="AE72" s="213"/>
      <c r="AF72" s="213"/>
      <c r="AG72" s="213" t="s">
        <v>218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x14ac:dyDescent="0.2">
      <c r="A73" s="230" t="s">
        <v>148</v>
      </c>
      <c r="B73" s="231" t="s">
        <v>79</v>
      </c>
      <c r="C73" s="253" t="s">
        <v>80</v>
      </c>
      <c r="D73" s="232"/>
      <c r="E73" s="233"/>
      <c r="F73" s="234"/>
      <c r="G73" s="234">
        <f>SUMIF(AG74:AG81,"&lt;&gt;NOR",G74:G81)</f>
        <v>0</v>
      </c>
      <c r="H73" s="234"/>
      <c r="I73" s="234">
        <f>SUM(I74:I81)</f>
        <v>0</v>
      </c>
      <c r="J73" s="234"/>
      <c r="K73" s="234">
        <f>SUM(K74:K81)</f>
        <v>0</v>
      </c>
      <c r="L73" s="234"/>
      <c r="M73" s="234">
        <f>SUM(M74:M81)</f>
        <v>0</v>
      </c>
      <c r="N73" s="233"/>
      <c r="O73" s="233">
        <f>SUM(O74:O81)</f>
        <v>0</v>
      </c>
      <c r="P73" s="233"/>
      <c r="Q73" s="233">
        <f>SUM(Q74:Q81)</f>
        <v>0</v>
      </c>
      <c r="R73" s="234"/>
      <c r="S73" s="234"/>
      <c r="T73" s="235"/>
      <c r="U73" s="229"/>
      <c r="V73" s="229">
        <f>SUM(V74:V81)</f>
        <v>116.03</v>
      </c>
      <c r="W73" s="229"/>
      <c r="X73" s="229"/>
      <c r="Y73" s="229"/>
      <c r="AG73" t="s">
        <v>149</v>
      </c>
    </row>
    <row r="74" spans="1:60" outlineLevel="1" x14ac:dyDescent="0.2">
      <c r="A74" s="246">
        <v>36</v>
      </c>
      <c r="B74" s="247" t="s">
        <v>319</v>
      </c>
      <c r="C74" s="256" t="s">
        <v>320</v>
      </c>
      <c r="D74" s="248" t="s">
        <v>207</v>
      </c>
      <c r="E74" s="249">
        <v>2</v>
      </c>
      <c r="F74" s="250"/>
      <c r="G74" s="251">
        <f>ROUND(E74*F74,2)</f>
        <v>0</v>
      </c>
      <c r="H74" s="250"/>
      <c r="I74" s="251">
        <f>ROUND(E74*H74,2)</f>
        <v>0</v>
      </c>
      <c r="J74" s="250"/>
      <c r="K74" s="251">
        <f>ROUND(E74*J74,2)</f>
        <v>0</v>
      </c>
      <c r="L74" s="251">
        <v>21</v>
      </c>
      <c r="M74" s="251">
        <f>G74*(1+L74/100)</f>
        <v>0</v>
      </c>
      <c r="N74" s="249">
        <v>0</v>
      </c>
      <c r="O74" s="249">
        <f>ROUND(E74*N74,2)</f>
        <v>0</v>
      </c>
      <c r="P74" s="249">
        <v>0</v>
      </c>
      <c r="Q74" s="249">
        <f>ROUND(E74*P74,2)</f>
        <v>0</v>
      </c>
      <c r="R74" s="251" t="s">
        <v>245</v>
      </c>
      <c r="S74" s="251" t="s">
        <v>153</v>
      </c>
      <c r="T74" s="252" t="s">
        <v>153</v>
      </c>
      <c r="U74" s="224">
        <v>2.0129999999999999</v>
      </c>
      <c r="V74" s="224">
        <f>ROUND(E74*U74,2)</f>
        <v>4.03</v>
      </c>
      <c r="W74" s="224"/>
      <c r="X74" s="224" t="s">
        <v>191</v>
      </c>
      <c r="Y74" s="224" t="s">
        <v>168</v>
      </c>
      <c r="Z74" s="213"/>
      <c r="AA74" s="213"/>
      <c r="AB74" s="213"/>
      <c r="AC74" s="213"/>
      <c r="AD74" s="213"/>
      <c r="AE74" s="213"/>
      <c r="AF74" s="213"/>
      <c r="AG74" s="213" t="s">
        <v>192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6">
        <v>37</v>
      </c>
      <c r="B75" s="247" t="s">
        <v>321</v>
      </c>
      <c r="C75" s="256" t="s">
        <v>322</v>
      </c>
      <c r="D75" s="248" t="s">
        <v>198</v>
      </c>
      <c r="E75" s="249">
        <v>1</v>
      </c>
      <c r="F75" s="250"/>
      <c r="G75" s="251">
        <f>ROUND(E75*F75,2)</f>
        <v>0</v>
      </c>
      <c r="H75" s="250"/>
      <c r="I75" s="251">
        <f>ROUND(E75*H75,2)</f>
        <v>0</v>
      </c>
      <c r="J75" s="250"/>
      <c r="K75" s="251">
        <f>ROUND(E75*J75,2)</f>
        <v>0</v>
      </c>
      <c r="L75" s="251">
        <v>21</v>
      </c>
      <c r="M75" s="251">
        <f>G75*(1+L75/100)</f>
        <v>0</v>
      </c>
      <c r="N75" s="249">
        <v>0</v>
      </c>
      <c r="O75" s="249">
        <f>ROUND(E75*N75,2)</f>
        <v>0</v>
      </c>
      <c r="P75" s="249">
        <v>0</v>
      </c>
      <c r="Q75" s="249">
        <f>ROUND(E75*P75,2)</f>
        <v>0</v>
      </c>
      <c r="R75" s="251"/>
      <c r="S75" s="251" t="s">
        <v>179</v>
      </c>
      <c r="T75" s="252" t="s">
        <v>154</v>
      </c>
      <c r="U75" s="224">
        <v>0</v>
      </c>
      <c r="V75" s="224">
        <f>ROUND(E75*U75,2)</f>
        <v>0</v>
      </c>
      <c r="W75" s="224"/>
      <c r="X75" s="224" t="s">
        <v>191</v>
      </c>
      <c r="Y75" s="224" t="s">
        <v>168</v>
      </c>
      <c r="Z75" s="213"/>
      <c r="AA75" s="213"/>
      <c r="AB75" s="213"/>
      <c r="AC75" s="213"/>
      <c r="AD75" s="213"/>
      <c r="AE75" s="213"/>
      <c r="AF75" s="213"/>
      <c r="AG75" s="213" t="s">
        <v>192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6">
        <v>38</v>
      </c>
      <c r="B76" s="247" t="s">
        <v>323</v>
      </c>
      <c r="C76" s="256" t="s">
        <v>324</v>
      </c>
      <c r="D76" s="248" t="s">
        <v>282</v>
      </c>
      <c r="E76" s="249">
        <v>48</v>
      </c>
      <c r="F76" s="250"/>
      <c r="G76" s="251">
        <f>ROUND(E76*F76,2)</f>
        <v>0</v>
      </c>
      <c r="H76" s="250"/>
      <c r="I76" s="251">
        <f>ROUND(E76*H76,2)</f>
        <v>0</v>
      </c>
      <c r="J76" s="250"/>
      <c r="K76" s="251">
        <f>ROUND(E76*J76,2)</f>
        <v>0</v>
      </c>
      <c r="L76" s="251">
        <v>21</v>
      </c>
      <c r="M76" s="251">
        <f>G76*(1+L76/100)</f>
        <v>0</v>
      </c>
      <c r="N76" s="249">
        <v>0</v>
      </c>
      <c r="O76" s="249">
        <f>ROUND(E76*N76,2)</f>
        <v>0</v>
      </c>
      <c r="P76" s="249">
        <v>0</v>
      </c>
      <c r="Q76" s="249">
        <f>ROUND(E76*P76,2)</f>
        <v>0</v>
      </c>
      <c r="R76" s="251"/>
      <c r="S76" s="251" t="s">
        <v>179</v>
      </c>
      <c r="T76" s="252" t="s">
        <v>154</v>
      </c>
      <c r="U76" s="224">
        <v>1</v>
      </c>
      <c r="V76" s="224">
        <f>ROUND(E76*U76,2)</f>
        <v>48</v>
      </c>
      <c r="W76" s="224"/>
      <c r="X76" s="224" t="s">
        <v>283</v>
      </c>
      <c r="Y76" s="224" t="s">
        <v>156</v>
      </c>
      <c r="Z76" s="213"/>
      <c r="AA76" s="213"/>
      <c r="AB76" s="213"/>
      <c r="AC76" s="213"/>
      <c r="AD76" s="213"/>
      <c r="AE76" s="213"/>
      <c r="AF76" s="213"/>
      <c r="AG76" s="213" t="s">
        <v>284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6">
        <v>39</v>
      </c>
      <c r="B77" s="247" t="s">
        <v>325</v>
      </c>
      <c r="C77" s="256" t="s">
        <v>326</v>
      </c>
      <c r="D77" s="248" t="s">
        <v>282</v>
      </c>
      <c r="E77" s="249">
        <v>12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49">
        <v>0</v>
      </c>
      <c r="O77" s="249">
        <f>ROUND(E77*N77,2)</f>
        <v>0</v>
      </c>
      <c r="P77" s="249">
        <v>0</v>
      </c>
      <c r="Q77" s="249">
        <f>ROUND(E77*P77,2)</f>
        <v>0</v>
      </c>
      <c r="R77" s="251"/>
      <c r="S77" s="251" t="s">
        <v>179</v>
      </c>
      <c r="T77" s="252" t="s">
        <v>154</v>
      </c>
      <c r="U77" s="224">
        <v>1</v>
      </c>
      <c r="V77" s="224">
        <f>ROUND(E77*U77,2)</f>
        <v>12</v>
      </c>
      <c r="W77" s="224"/>
      <c r="X77" s="224" t="s">
        <v>283</v>
      </c>
      <c r="Y77" s="224" t="s">
        <v>156</v>
      </c>
      <c r="Z77" s="213"/>
      <c r="AA77" s="213"/>
      <c r="AB77" s="213"/>
      <c r="AC77" s="213"/>
      <c r="AD77" s="213"/>
      <c r="AE77" s="213"/>
      <c r="AF77" s="213"/>
      <c r="AG77" s="213" t="s">
        <v>284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6">
        <v>40</v>
      </c>
      <c r="B78" s="247" t="s">
        <v>327</v>
      </c>
      <c r="C78" s="256" t="s">
        <v>328</v>
      </c>
      <c r="D78" s="248" t="s">
        <v>282</v>
      </c>
      <c r="E78" s="249">
        <v>36</v>
      </c>
      <c r="F78" s="250"/>
      <c r="G78" s="251">
        <f>ROUND(E78*F78,2)</f>
        <v>0</v>
      </c>
      <c r="H78" s="250"/>
      <c r="I78" s="251">
        <f>ROUND(E78*H78,2)</f>
        <v>0</v>
      </c>
      <c r="J78" s="250"/>
      <c r="K78" s="251">
        <f>ROUND(E78*J78,2)</f>
        <v>0</v>
      </c>
      <c r="L78" s="251">
        <v>21</v>
      </c>
      <c r="M78" s="251">
        <f>G78*(1+L78/100)</f>
        <v>0</v>
      </c>
      <c r="N78" s="249">
        <v>0</v>
      </c>
      <c r="O78" s="249">
        <f>ROUND(E78*N78,2)</f>
        <v>0</v>
      </c>
      <c r="P78" s="249">
        <v>0</v>
      </c>
      <c r="Q78" s="249">
        <f>ROUND(E78*P78,2)</f>
        <v>0</v>
      </c>
      <c r="R78" s="251"/>
      <c r="S78" s="251" t="s">
        <v>179</v>
      </c>
      <c r="T78" s="252" t="s">
        <v>154</v>
      </c>
      <c r="U78" s="224">
        <v>1</v>
      </c>
      <c r="V78" s="224">
        <f>ROUND(E78*U78,2)</f>
        <v>36</v>
      </c>
      <c r="W78" s="224"/>
      <c r="X78" s="224" t="s">
        <v>283</v>
      </c>
      <c r="Y78" s="224" t="s">
        <v>168</v>
      </c>
      <c r="Z78" s="213"/>
      <c r="AA78" s="213"/>
      <c r="AB78" s="213"/>
      <c r="AC78" s="213"/>
      <c r="AD78" s="213"/>
      <c r="AE78" s="213"/>
      <c r="AF78" s="213"/>
      <c r="AG78" s="213" t="s">
        <v>284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46">
        <v>41</v>
      </c>
      <c r="B79" s="247" t="s">
        <v>329</v>
      </c>
      <c r="C79" s="256" t="s">
        <v>330</v>
      </c>
      <c r="D79" s="248" t="s">
        <v>282</v>
      </c>
      <c r="E79" s="249">
        <v>16</v>
      </c>
      <c r="F79" s="250"/>
      <c r="G79" s="251">
        <f>ROUND(E79*F79,2)</f>
        <v>0</v>
      </c>
      <c r="H79" s="250"/>
      <c r="I79" s="251">
        <f>ROUND(E79*H79,2)</f>
        <v>0</v>
      </c>
      <c r="J79" s="250"/>
      <c r="K79" s="251">
        <f>ROUND(E79*J79,2)</f>
        <v>0</v>
      </c>
      <c r="L79" s="251">
        <v>21</v>
      </c>
      <c r="M79" s="251">
        <f>G79*(1+L79/100)</f>
        <v>0</v>
      </c>
      <c r="N79" s="249">
        <v>0</v>
      </c>
      <c r="O79" s="249">
        <f>ROUND(E79*N79,2)</f>
        <v>0</v>
      </c>
      <c r="P79" s="249">
        <v>0</v>
      </c>
      <c r="Q79" s="249">
        <f>ROUND(E79*P79,2)</f>
        <v>0</v>
      </c>
      <c r="R79" s="251"/>
      <c r="S79" s="251" t="s">
        <v>179</v>
      </c>
      <c r="T79" s="252" t="s">
        <v>154</v>
      </c>
      <c r="U79" s="224">
        <v>1</v>
      </c>
      <c r="V79" s="224">
        <f>ROUND(E79*U79,2)</f>
        <v>16</v>
      </c>
      <c r="W79" s="224"/>
      <c r="X79" s="224" t="s">
        <v>283</v>
      </c>
      <c r="Y79" s="224" t="s">
        <v>168</v>
      </c>
      <c r="Z79" s="213"/>
      <c r="AA79" s="213"/>
      <c r="AB79" s="213"/>
      <c r="AC79" s="213"/>
      <c r="AD79" s="213"/>
      <c r="AE79" s="213"/>
      <c r="AF79" s="213"/>
      <c r="AG79" s="213" t="s">
        <v>284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46">
        <v>42</v>
      </c>
      <c r="B80" s="247" t="s">
        <v>331</v>
      </c>
      <c r="C80" s="256" t="s">
        <v>332</v>
      </c>
      <c r="D80" s="248" t="s">
        <v>282</v>
      </c>
      <c r="E80" s="249">
        <v>8</v>
      </c>
      <c r="F80" s="250"/>
      <c r="G80" s="251">
        <f>ROUND(E80*F80,2)</f>
        <v>0</v>
      </c>
      <c r="H80" s="250"/>
      <c r="I80" s="251">
        <f>ROUND(E80*H80,2)</f>
        <v>0</v>
      </c>
      <c r="J80" s="250"/>
      <c r="K80" s="251">
        <f>ROUND(E80*J80,2)</f>
        <v>0</v>
      </c>
      <c r="L80" s="251">
        <v>21</v>
      </c>
      <c r="M80" s="251">
        <f>G80*(1+L80/100)</f>
        <v>0</v>
      </c>
      <c r="N80" s="249">
        <v>0</v>
      </c>
      <c r="O80" s="249">
        <f>ROUND(E80*N80,2)</f>
        <v>0</v>
      </c>
      <c r="P80" s="249">
        <v>0</v>
      </c>
      <c r="Q80" s="249">
        <f>ROUND(E80*P80,2)</f>
        <v>0</v>
      </c>
      <c r="R80" s="251"/>
      <c r="S80" s="251" t="s">
        <v>153</v>
      </c>
      <c r="T80" s="252" t="s">
        <v>154</v>
      </c>
      <c r="U80" s="224">
        <v>0</v>
      </c>
      <c r="V80" s="224">
        <f>ROUND(E80*U80,2)</f>
        <v>0</v>
      </c>
      <c r="W80" s="224"/>
      <c r="X80" s="224" t="s">
        <v>333</v>
      </c>
      <c r="Y80" s="224" t="s">
        <v>168</v>
      </c>
      <c r="Z80" s="213"/>
      <c r="AA80" s="213"/>
      <c r="AB80" s="213"/>
      <c r="AC80" s="213"/>
      <c r="AD80" s="213"/>
      <c r="AE80" s="213"/>
      <c r="AF80" s="213"/>
      <c r="AG80" s="213" t="s">
        <v>334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6">
        <v>43</v>
      </c>
      <c r="B81" s="247" t="s">
        <v>335</v>
      </c>
      <c r="C81" s="256" t="s">
        <v>336</v>
      </c>
      <c r="D81" s="248" t="s">
        <v>282</v>
      </c>
      <c r="E81" s="249">
        <v>72</v>
      </c>
      <c r="F81" s="250"/>
      <c r="G81" s="251">
        <f>ROUND(E81*F81,2)</f>
        <v>0</v>
      </c>
      <c r="H81" s="250"/>
      <c r="I81" s="251">
        <f>ROUND(E81*H81,2)</f>
        <v>0</v>
      </c>
      <c r="J81" s="250"/>
      <c r="K81" s="251">
        <f>ROUND(E81*J81,2)</f>
        <v>0</v>
      </c>
      <c r="L81" s="251">
        <v>21</v>
      </c>
      <c r="M81" s="251">
        <f>G81*(1+L81/100)</f>
        <v>0</v>
      </c>
      <c r="N81" s="249">
        <v>0</v>
      </c>
      <c r="O81" s="249">
        <f>ROUND(E81*N81,2)</f>
        <v>0</v>
      </c>
      <c r="P81" s="249">
        <v>0</v>
      </c>
      <c r="Q81" s="249">
        <f>ROUND(E81*P81,2)</f>
        <v>0</v>
      </c>
      <c r="R81" s="251"/>
      <c r="S81" s="251" t="s">
        <v>153</v>
      </c>
      <c r="T81" s="252" t="s">
        <v>154</v>
      </c>
      <c r="U81" s="224">
        <v>0</v>
      </c>
      <c r="V81" s="224">
        <f>ROUND(E81*U81,2)</f>
        <v>0</v>
      </c>
      <c r="W81" s="224"/>
      <c r="X81" s="224" t="s">
        <v>333</v>
      </c>
      <c r="Y81" s="224" t="s">
        <v>168</v>
      </c>
      <c r="Z81" s="213"/>
      <c r="AA81" s="213"/>
      <c r="AB81" s="213"/>
      <c r="AC81" s="213"/>
      <c r="AD81" s="213"/>
      <c r="AE81" s="213"/>
      <c r="AF81" s="213"/>
      <c r="AG81" s="213" t="s">
        <v>334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30" t="s">
        <v>148</v>
      </c>
      <c r="B82" s="231" t="s">
        <v>81</v>
      </c>
      <c r="C82" s="253" t="s">
        <v>82</v>
      </c>
      <c r="D82" s="232"/>
      <c r="E82" s="233"/>
      <c r="F82" s="234"/>
      <c r="G82" s="234">
        <f>SUMIF(AG83:AG89,"&lt;&gt;NOR",G83:G89)</f>
        <v>0</v>
      </c>
      <c r="H82" s="234"/>
      <c r="I82" s="234">
        <f>SUM(I83:I89)</f>
        <v>0</v>
      </c>
      <c r="J82" s="234"/>
      <c r="K82" s="234">
        <f>SUM(K83:K89)</f>
        <v>0</v>
      </c>
      <c r="L82" s="234"/>
      <c r="M82" s="234">
        <f>SUM(M83:M89)</f>
        <v>0</v>
      </c>
      <c r="N82" s="233"/>
      <c r="O82" s="233">
        <f>SUM(O83:O89)</f>
        <v>0.02</v>
      </c>
      <c r="P82" s="233"/>
      <c r="Q82" s="233">
        <f>SUM(Q83:Q89)</f>
        <v>0</v>
      </c>
      <c r="R82" s="234"/>
      <c r="S82" s="234"/>
      <c r="T82" s="235"/>
      <c r="U82" s="229"/>
      <c r="V82" s="229">
        <f>SUM(V83:V89)</f>
        <v>22.849999999999998</v>
      </c>
      <c r="W82" s="229"/>
      <c r="X82" s="229"/>
      <c r="Y82" s="229"/>
      <c r="AG82" t="s">
        <v>149</v>
      </c>
    </row>
    <row r="83" spans="1:60" ht="22.5" outlineLevel="1" x14ac:dyDescent="0.2">
      <c r="A83" s="237">
        <v>44</v>
      </c>
      <c r="B83" s="238" t="s">
        <v>337</v>
      </c>
      <c r="C83" s="254" t="s">
        <v>338</v>
      </c>
      <c r="D83" s="239" t="s">
        <v>214</v>
      </c>
      <c r="E83" s="240">
        <v>58.000250000000001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21</v>
      </c>
      <c r="M83" s="242">
        <f>G83*(1+L83/100)</f>
        <v>0</v>
      </c>
      <c r="N83" s="240">
        <v>8.0000000000000007E-5</v>
      </c>
      <c r="O83" s="240">
        <f>ROUND(E83*N83,2)</f>
        <v>0</v>
      </c>
      <c r="P83" s="240">
        <v>0</v>
      </c>
      <c r="Q83" s="240">
        <f>ROUND(E83*P83,2)</f>
        <v>0</v>
      </c>
      <c r="R83" s="242"/>
      <c r="S83" s="242" t="s">
        <v>179</v>
      </c>
      <c r="T83" s="243" t="s">
        <v>154</v>
      </c>
      <c r="U83" s="224">
        <v>0.34</v>
      </c>
      <c r="V83" s="224">
        <f>ROUND(E83*U83,2)</f>
        <v>19.72</v>
      </c>
      <c r="W83" s="224"/>
      <c r="X83" s="224" t="s">
        <v>191</v>
      </c>
      <c r="Y83" s="224" t="s">
        <v>168</v>
      </c>
      <c r="Z83" s="213"/>
      <c r="AA83" s="213"/>
      <c r="AB83" s="213"/>
      <c r="AC83" s="213"/>
      <c r="AD83" s="213"/>
      <c r="AE83" s="213"/>
      <c r="AF83" s="213"/>
      <c r="AG83" s="213" t="s">
        <v>192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2" x14ac:dyDescent="0.2">
      <c r="A84" s="220"/>
      <c r="B84" s="221"/>
      <c r="C84" s="267" t="s">
        <v>339</v>
      </c>
      <c r="D84" s="260"/>
      <c r="E84" s="261">
        <v>58.000250000000001</v>
      </c>
      <c r="F84" s="224"/>
      <c r="G84" s="224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3"/>
      <c r="AA84" s="213"/>
      <c r="AB84" s="213"/>
      <c r="AC84" s="213"/>
      <c r="AD84" s="213"/>
      <c r="AE84" s="213"/>
      <c r="AF84" s="213"/>
      <c r="AG84" s="213" t="s">
        <v>218</v>
      </c>
      <c r="AH84" s="213">
        <v>5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3" x14ac:dyDescent="0.2">
      <c r="A85" s="220"/>
      <c r="B85" s="221"/>
      <c r="C85" s="267" t="s">
        <v>340</v>
      </c>
      <c r="D85" s="260"/>
      <c r="E85" s="261"/>
      <c r="F85" s="224"/>
      <c r="G85" s="224"/>
      <c r="H85" s="224"/>
      <c r="I85" s="224"/>
      <c r="J85" s="224"/>
      <c r="K85" s="224"/>
      <c r="L85" s="224"/>
      <c r="M85" s="224"/>
      <c r="N85" s="223"/>
      <c r="O85" s="223"/>
      <c r="P85" s="223"/>
      <c r="Q85" s="223"/>
      <c r="R85" s="224"/>
      <c r="S85" s="224"/>
      <c r="T85" s="224"/>
      <c r="U85" s="224"/>
      <c r="V85" s="224"/>
      <c r="W85" s="224"/>
      <c r="X85" s="224"/>
      <c r="Y85" s="224"/>
      <c r="Z85" s="213"/>
      <c r="AA85" s="213"/>
      <c r="AB85" s="213"/>
      <c r="AC85" s="213"/>
      <c r="AD85" s="213"/>
      <c r="AE85" s="213"/>
      <c r="AF85" s="213"/>
      <c r="AG85" s="213" t="s">
        <v>218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37">
        <v>45</v>
      </c>
      <c r="B86" s="238" t="s">
        <v>341</v>
      </c>
      <c r="C86" s="254" t="s">
        <v>342</v>
      </c>
      <c r="D86" s="239" t="s">
        <v>221</v>
      </c>
      <c r="E86" s="240">
        <v>31.34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21</v>
      </c>
      <c r="M86" s="242">
        <f>G86*(1+L86/100)</f>
        <v>0</v>
      </c>
      <c r="N86" s="240">
        <v>5.2999999999999998E-4</v>
      </c>
      <c r="O86" s="240">
        <f>ROUND(E86*N86,2)</f>
        <v>0.02</v>
      </c>
      <c r="P86" s="240">
        <v>0</v>
      </c>
      <c r="Q86" s="240">
        <f>ROUND(E86*P86,2)</f>
        <v>0</v>
      </c>
      <c r="R86" s="242"/>
      <c r="S86" s="242" t="s">
        <v>179</v>
      </c>
      <c r="T86" s="243" t="s">
        <v>154</v>
      </c>
      <c r="U86" s="224">
        <v>0.1</v>
      </c>
      <c r="V86" s="224">
        <f>ROUND(E86*U86,2)</f>
        <v>3.13</v>
      </c>
      <c r="W86" s="224"/>
      <c r="X86" s="224" t="s">
        <v>191</v>
      </c>
      <c r="Y86" s="224" t="s">
        <v>168</v>
      </c>
      <c r="Z86" s="213"/>
      <c r="AA86" s="213"/>
      <c r="AB86" s="213"/>
      <c r="AC86" s="213"/>
      <c r="AD86" s="213"/>
      <c r="AE86" s="213"/>
      <c r="AF86" s="213"/>
      <c r="AG86" s="213" t="s">
        <v>192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2" x14ac:dyDescent="0.2">
      <c r="A87" s="220"/>
      <c r="B87" s="221"/>
      <c r="C87" s="267" t="s">
        <v>343</v>
      </c>
      <c r="D87" s="260"/>
      <c r="E87" s="261">
        <v>31.34</v>
      </c>
      <c r="F87" s="224"/>
      <c r="G87" s="224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3"/>
      <c r="AA87" s="213"/>
      <c r="AB87" s="213"/>
      <c r="AC87" s="213"/>
      <c r="AD87" s="213"/>
      <c r="AE87" s="213"/>
      <c r="AF87" s="213"/>
      <c r="AG87" s="213" t="s">
        <v>218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>
        <v>46</v>
      </c>
      <c r="B88" s="221" t="s">
        <v>344</v>
      </c>
      <c r="C88" s="268" t="s">
        <v>345</v>
      </c>
      <c r="D88" s="222" t="s">
        <v>0</v>
      </c>
      <c r="E88" s="263"/>
      <c r="F88" s="225"/>
      <c r="G88" s="224">
        <f>ROUND(E88*F88,2)</f>
        <v>0</v>
      </c>
      <c r="H88" s="225"/>
      <c r="I88" s="224">
        <f>ROUND(E88*H88,2)</f>
        <v>0</v>
      </c>
      <c r="J88" s="225"/>
      <c r="K88" s="224">
        <f>ROUND(E88*J88,2)</f>
        <v>0</v>
      </c>
      <c r="L88" s="224">
        <v>21</v>
      </c>
      <c r="M88" s="224">
        <f>G88*(1+L88/100)</f>
        <v>0</v>
      </c>
      <c r="N88" s="223">
        <v>0</v>
      </c>
      <c r="O88" s="223">
        <f>ROUND(E88*N88,2)</f>
        <v>0</v>
      </c>
      <c r="P88" s="223">
        <v>0</v>
      </c>
      <c r="Q88" s="223">
        <f>ROUND(E88*P88,2)</f>
        <v>0</v>
      </c>
      <c r="R88" s="224" t="s">
        <v>346</v>
      </c>
      <c r="S88" s="224" t="s">
        <v>153</v>
      </c>
      <c r="T88" s="224" t="s">
        <v>153</v>
      </c>
      <c r="U88" s="224">
        <v>0</v>
      </c>
      <c r="V88" s="224">
        <f>ROUND(E88*U88,2)</f>
        <v>0</v>
      </c>
      <c r="W88" s="224"/>
      <c r="X88" s="224" t="s">
        <v>287</v>
      </c>
      <c r="Y88" s="224" t="s">
        <v>168</v>
      </c>
      <c r="Z88" s="213"/>
      <c r="AA88" s="213"/>
      <c r="AB88" s="213"/>
      <c r="AC88" s="213"/>
      <c r="AD88" s="213"/>
      <c r="AE88" s="213"/>
      <c r="AF88" s="213"/>
      <c r="AG88" s="213" t="s">
        <v>288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2" x14ac:dyDescent="0.2">
      <c r="A89" s="220"/>
      <c r="B89" s="221"/>
      <c r="C89" s="270" t="s">
        <v>347</v>
      </c>
      <c r="D89" s="265"/>
      <c r="E89" s="265"/>
      <c r="F89" s="265"/>
      <c r="G89" s="265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3"/>
      <c r="AA89" s="213"/>
      <c r="AB89" s="213"/>
      <c r="AC89" s="213"/>
      <c r="AD89" s="213"/>
      <c r="AE89" s="213"/>
      <c r="AF89" s="213"/>
      <c r="AG89" s="213" t="s">
        <v>211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x14ac:dyDescent="0.2">
      <c r="A90" s="230" t="s">
        <v>148</v>
      </c>
      <c r="B90" s="231" t="s">
        <v>83</v>
      </c>
      <c r="C90" s="253" t="s">
        <v>84</v>
      </c>
      <c r="D90" s="232"/>
      <c r="E90" s="233"/>
      <c r="F90" s="234"/>
      <c r="G90" s="234">
        <f>SUMIF(AG91:AG110,"&lt;&gt;NOR",G91:G110)</f>
        <v>0</v>
      </c>
      <c r="H90" s="234"/>
      <c r="I90" s="234">
        <f>SUM(I91:I110)</f>
        <v>0</v>
      </c>
      <c r="J90" s="234"/>
      <c r="K90" s="234">
        <f>SUM(K91:K110)</f>
        <v>0</v>
      </c>
      <c r="L90" s="234"/>
      <c r="M90" s="234">
        <f>SUM(M91:M110)</f>
        <v>0</v>
      </c>
      <c r="N90" s="233"/>
      <c r="O90" s="233">
        <f>SUM(O91:O110)</f>
        <v>0.04</v>
      </c>
      <c r="P90" s="233"/>
      <c r="Q90" s="233">
        <f>SUM(Q91:Q110)</f>
        <v>0</v>
      </c>
      <c r="R90" s="234"/>
      <c r="S90" s="234"/>
      <c r="T90" s="235"/>
      <c r="U90" s="229"/>
      <c r="V90" s="229">
        <f>SUM(V91:V110)</f>
        <v>2.9400000000000004</v>
      </c>
      <c r="W90" s="229"/>
      <c r="X90" s="229"/>
      <c r="Y90" s="229"/>
      <c r="AG90" t="s">
        <v>149</v>
      </c>
    </row>
    <row r="91" spans="1:60" outlineLevel="1" x14ac:dyDescent="0.2">
      <c r="A91" s="237">
        <v>47</v>
      </c>
      <c r="B91" s="238" t="s">
        <v>348</v>
      </c>
      <c r="C91" s="254" t="s">
        <v>349</v>
      </c>
      <c r="D91" s="239" t="s">
        <v>221</v>
      </c>
      <c r="E91" s="240">
        <v>20</v>
      </c>
      <c r="F91" s="241"/>
      <c r="G91" s="242">
        <f>ROUND(E91*F91,2)</f>
        <v>0</v>
      </c>
      <c r="H91" s="241"/>
      <c r="I91" s="242">
        <f>ROUND(E91*H91,2)</f>
        <v>0</v>
      </c>
      <c r="J91" s="241"/>
      <c r="K91" s="242">
        <f>ROUND(E91*J91,2)</f>
        <v>0</v>
      </c>
      <c r="L91" s="242">
        <v>21</v>
      </c>
      <c r="M91" s="242">
        <f>G91*(1+L91/100)</f>
        <v>0</v>
      </c>
      <c r="N91" s="240">
        <v>0</v>
      </c>
      <c r="O91" s="240">
        <f>ROUND(E91*N91,2)</f>
        <v>0</v>
      </c>
      <c r="P91" s="240">
        <v>0</v>
      </c>
      <c r="Q91" s="240">
        <f>ROUND(E91*P91,2)</f>
        <v>0</v>
      </c>
      <c r="R91" s="242"/>
      <c r="S91" s="242" t="s">
        <v>179</v>
      </c>
      <c r="T91" s="243" t="s">
        <v>154</v>
      </c>
      <c r="U91" s="224">
        <v>0.13500000000000001</v>
      </c>
      <c r="V91" s="224">
        <f>ROUND(E91*U91,2)</f>
        <v>2.7</v>
      </c>
      <c r="W91" s="224"/>
      <c r="X91" s="224" t="s">
        <v>191</v>
      </c>
      <c r="Y91" s="224" t="s">
        <v>168</v>
      </c>
      <c r="Z91" s="213"/>
      <c r="AA91" s="213"/>
      <c r="AB91" s="213"/>
      <c r="AC91" s="213"/>
      <c r="AD91" s="213"/>
      <c r="AE91" s="213"/>
      <c r="AF91" s="213"/>
      <c r="AG91" s="213" t="s">
        <v>192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2" x14ac:dyDescent="0.2">
      <c r="A92" s="220"/>
      <c r="B92" s="221"/>
      <c r="C92" s="267" t="s">
        <v>350</v>
      </c>
      <c r="D92" s="260"/>
      <c r="E92" s="261">
        <v>10</v>
      </c>
      <c r="F92" s="224"/>
      <c r="G92" s="224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3"/>
      <c r="AA92" s="213"/>
      <c r="AB92" s="213"/>
      <c r="AC92" s="213"/>
      <c r="AD92" s="213"/>
      <c r="AE92" s="213"/>
      <c r="AF92" s="213"/>
      <c r="AG92" s="213" t="s">
        <v>218</v>
      </c>
      <c r="AH92" s="213">
        <v>5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3" x14ac:dyDescent="0.2">
      <c r="A93" s="220"/>
      <c r="B93" s="221"/>
      <c r="C93" s="267" t="s">
        <v>351</v>
      </c>
      <c r="D93" s="260"/>
      <c r="E93" s="261">
        <v>10</v>
      </c>
      <c r="F93" s="224"/>
      <c r="G93" s="224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3"/>
      <c r="AA93" s="213"/>
      <c r="AB93" s="213"/>
      <c r="AC93" s="213"/>
      <c r="AD93" s="213"/>
      <c r="AE93" s="213"/>
      <c r="AF93" s="213"/>
      <c r="AG93" s="213" t="s">
        <v>218</v>
      </c>
      <c r="AH93" s="213">
        <v>5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6">
        <v>48</v>
      </c>
      <c r="B94" s="247" t="s">
        <v>352</v>
      </c>
      <c r="C94" s="256" t="s">
        <v>353</v>
      </c>
      <c r="D94" s="248" t="s">
        <v>354</v>
      </c>
      <c r="E94" s="249">
        <v>1</v>
      </c>
      <c r="F94" s="250"/>
      <c r="G94" s="251">
        <f>ROUND(E94*F94,2)</f>
        <v>0</v>
      </c>
      <c r="H94" s="250"/>
      <c r="I94" s="251">
        <f>ROUND(E94*H94,2)</f>
        <v>0</v>
      </c>
      <c r="J94" s="250"/>
      <c r="K94" s="251">
        <f>ROUND(E94*J94,2)</f>
        <v>0</v>
      </c>
      <c r="L94" s="251">
        <v>21</v>
      </c>
      <c r="M94" s="251">
        <f>G94*(1+L94/100)</f>
        <v>0</v>
      </c>
      <c r="N94" s="249">
        <v>0</v>
      </c>
      <c r="O94" s="249">
        <f>ROUND(E94*N94,2)</f>
        <v>0</v>
      </c>
      <c r="P94" s="249">
        <v>0</v>
      </c>
      <c r="Q94" s="249">
        <f>ROUND(E94*P94,2)</f>
        <v>0</v>
      </c>
      <c r="R94" s="251"/>
      <c r="S94" s="251" t="s">
        <v>179</v>
      </c>
      <c r="T94" s="252" t="s">
        <v>154</v>
      </c>
      <c r="U94" s="224">
        <v>0.24199999999999999</v>
      </c>
      <c r="V94" s="224">
        <f>ROUND(E94*U94,2)</f>
        <v>0.24</v>
      </c>
      <c r="W94" s="224"/>
      <c r="X94" s="224" t="s">
        <v>191</v>
      </c>
      <c r="Y94" s="224" t="s">
        <v>168</v>
      </c>
      <c r="Z94" s="213"/>
      <c r="AA94" s="213"/>
      <c r="AB94" s="213"/>
      <c r="AC94" s="213"/>
      <c r="AD94" s="213"/>
      <c r="AE94" s="213"/>
      <c r="AF94" s="213"/>
      <c r="AG94" s="213" t="s">
        <v>192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ht="22.5" outlineLevel="1" x14ac:dyDescent="0.2">
      <c r="A95" s="246">
        <v>49</v>
      </c>
      <c r="B95" s="247" t="s">
        <v>355</v>
      </c>
      <c r="C95" s="256" t="s">
        <v>356</v>
      </c>
      <c r="D95" s="248" t="s">
        <v>207</v>
      </c>
      <c r="E95" s="249">
        <v>3</v>
      </c>
      <c r="F95" s="250"/>
      <c r="G95" s="251">
        <f>ROUND(E95*F95,2)</f>
        <v>0</v>
      </c>
      <c r="H95" s="250"/>
      <c r="I95" s="251">
        <f>ROUND(E95*H95,2)</f>
        <v>0</v>
      </c>
      <c r="J95" s="250"/>
      <c r="K95" s="251">
        <f>ROUND(E95*J95,2)</f>
        <v>0</v>
      </c>
      <c r="L95" s="251">
        <v>21</v>
      </c>
      <c r="M95" s="251">
        <f>G95*(1+L95/100)</f>
        <v>0</v>
      </c>
      <c r="N95" s="249">
        <v>0</v>
      </c>
      <c r="O95" s="249">
        <f>ROUND(E95*N95,2)</f>
        <v>0</v>
      </c>
      <c r="P95" s="249">
        <v>0</v>
      </c>
      <c r="Q95" s="249">
        <f>ROUND(E95*P95,2)</f>
        <v>0</v>
      </c>
      <c r="R95" s="251" t="s">
        <v>357</v>
      </c>
      <c r="S95" s="251" t="s">
        <v>153</v>
      </c>
      <c r="T95" s="252" t="s">
        <v>153</v>
      </c>
      <c r="U95" s="224">
        <v>0</v>
      </c>
      <c r="V95" s="224">
        <f>ROUND(E95*U95,2)</f>
        <v>0</v>
      </c>
      <c r="W95" s="224"/>
      <c r="X95" s="224" t="s">
        <v>358</v>
      </c>
      <c r="Y95" s="224" t="s">
        <v>168</v>
      </c>
      <c r="Z95" s="213"/>
      <c r="AA95" s="213"/>
      <c r="AB95" s="213"/>
      <c r="AC95" s="213"/>
      <c r="AD95" s="213"/>
      <c r="AE95" s="213"/>
      <c r="AF95" s="213"/>
      <c r="AG95" s="213" t="s">
        <v>359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ht="22.5" outlineLevel="1" x14ac:dyDescent="0.2">
      <c r="A96" s="237">
        <v>50</v>
      </c>
      <c r="B96" s="238" t="s">
        <v>360</v>
      </c>
      <c r="C96" s="254" t="s">
        <v>361</v>
      </c>
      <c r="D96" s="239" t="s">
        <v>221</v>
      </c>
      <c r="E96" s="240">
        <v>10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21</v>
      </c>
      <c r="M96" s="242">
        <f>G96*(1+L96/100)</f>
        <v>0</v>
      </c>
      <c r="N96" s="240">
        <v>6.0000000000000002E-5</v>
      </c>
      <c r="O96" s="240">
        <f>ROUND(E96*N96,2)</f>
        <v>0</v>
      </c>
      <c r="P96" s="240">
        <v>0</v>
      </c>
      <c r="Q96" s="240">
        <f>ROUND(E96*P96,2)</f>
        <v>0</v>
      </c>
      <c r="R96" s="242" t="s">
        <v>357</v>
      </c>
      <c r="S96" s="242" t="s">
        <v>153</v>
      </c>
      <c r="T96" s="243" t="s">
        <v>153</v>
      </c>
      <c r="U96" s="224">
        <v>0</v>
      </c>
      <c r="V96" s="224">
        <f>ROUND(E96*U96,2)</f>
        <v>0</v>
      </c>
      <c r="W96" s="224"/>
      <c r="X96" s="224" t="s">
        <v>358</v>
      </c>
      <c r="Y96" s="224" t="s">
        <v>168</v>
      </c>
      <c r="Z96" s="213"/>
      <c r="AA96" s="213"/>
      <c r="AB96" s="213"/>
      <c r="AC96" s="213"/>
      <c r="AD96" s="213"/>
      <c r="AE96" s="213"/>
      <c r="AF96" s="213"/>
      <c r="AG96" s="213" t="s">
        <v>359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2" x14ac:dyDescent="0.2">
      <c r="A97" s="220"/>
      <c r="B97" s="221"/>
      <c r="C97" s="267" t="s">
        <v>238</v>
      </c>
      <c r="D97" s="260"/>
      <c r="E97" s="261">
        <v>10</v>
      </c>
      <c r="F97" s="224"/>
      <c r="G97" s="224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24"/>
      <c r="Z97" s="213"/>
      <c r="AA97" s="213"/>
      <c r="AB97" s="213"/>
      <c r="AC97" s="213"/>
      <c r="AD97" s="213"/>
      <c r="AE97" s="213"/>
      <c r="AF97" s="213"/>
      <c r="AG97" s="213" t="s">
        <v>218</v>
      </c>
      <c r="AH97" s="213">
        <v>5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ht="22.5" outlineLevel="1" x14ac:dyDescent="0.2">
      <c r="A98" s="237">
        <v>51</v>
      </c>
      <c r="B98" s="238" t="s">
        <v>362</v>
      </c>
      <c r="C98" s="254" t="s">
        <v>363</v>
      </c>
      <c r="D98" s="239" t="s">
        <v>221</v>
      </c>
      <c r="E98" s="240">
        <v>21</v>
      </c>
      <c r="F98" s="241"/>
      <c r="G98" s="242">
        <f>ROUND(E98*F98,2)</f>
        <v>0</v>
      </c>
      <c r="H98" s="241"/>
      <c r="I98" s="242">
        <f>ROUND(E98*H98,2)</f>
        <v>0</v>
      </c>
      <c r="J98" s="241"/>
      <c r="K98" s="242">
        <f>ROUND(E98*J98,2)</f>
        <v>0</v>
      </c>
      <c r="L98" s="242">
        <v>21</v>
      </c>
      <c r="M98" s="242">
        <f>G98*(1+L98/100)</f>
        <v>0</v>
      </c>
      <c r="N98" s="240">
        <v>1.1E-4</v>
      </c>
      <c r="O98" s="240">
        <f>ROUND(E98*N98,2)</f>
        <v>0</v>
      </c>
      <c r="P98" s="240">
        <v>0</v>
      </c>
      <c r="Q98" s="240">
        <f>ROUND(E98*P98,2)</f>
        <v>0</v>
      </c>
      <c r="R98" s="242" t="s">
        <v>357</v>
      </c>
      <c r="S98" s="242" t="s">
        <v>153</v>
      </c>
      <c r="T98" s="243" t="s">
        <v>153</v>
      </c>
      <c r="U98" s="224">
        <v>0</v>
      </c>
      <c r="V98" s="224">
        <f>ROUND(E98*U98,2)</f>
        <v>0</v>
      </c>
      <c r="W98" s="224"/>
      <c r="X98" s="224" t="s">
        <v>358</v>
      </c>
      <c r="Y98" s="224" t="s">
        <v>168</v>
      </c>
      <c r="Z98" s="213"/>
      <c r="AA98" s="213"/>
      <c r="AB98" s="213"/>
      <c r="AC98" s="213"/>
      <c r="AD98" s="213"/>
      <c r="AE98" s="213"/>
      <c r="AF98" s="213"/>
      <c r="AG98" s="213" t="s">
        <v>359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2" x14ac:dyDescent="0.2">
      <c r="A99" s="220"/>
      <c r="B99" s="221"/>
      <c r="C99" s="267" t="s">
        <v>237</v>
      </c>
      <c r="D99" s="260"/>
      <c r="E99" s="261">
        <v>21</v>
      </c>
      <c r="F99" s="224"/>
      <c r="G99" s="224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3"/>
      <c r="AA99" s="213"/>
      <c r="AB99" s="213"/>
      <c r="AC99" s="213"/>
      <c r="AD99" s="213"/>
      <c r="AE99" s="213"/>
      <c r="AF99" s="213"/>
      <c r="AG99" s="213" t="s">
        <v>218</v>
      </c>
      <c r="AH99" s="213">
        <v>5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46">
        <v>52</v>
      </c>
      <c r="B100" s="247" t="s">
        <v>364</v>
      </c>
      <c r="C100" s="256" t="s">
        <v>365</v>
      </c>
      <c r="D100" s="248" t="s">
        <v>221</v>
      </c>
      <c r="E100" s="249">
        <v>5</v>
      </c>
      <c r="F100" s="250"/>
      <c r="G100" s="251">
        <f>ROUND(E100*F100,2)</f>
        <v>0</v>
      </c>
      <c r="H100" s="250"/>
      <c r="I100" s="251">
        <f>ROUND(E100*H100,2)</f>
        <v>0</v>
      </c>
      <c r="J100" s="250"/>
      <c r="K100" s="251">
        <f>ROUND(E100*J100,2)</f>
        <v>0</v>
      </c>
      <c r="L100" s="251">
        <v>21</v>
      </c>
      <c r="M100" s="251">
        <f>G100*(1+L100/100)</f>
        <v>0</v>
      </c>
      <c r="N100" s="249">
        <v>1.0000000000000001E-5</v>
      </c>
      <c r="O100" s="249">
        <f>ROUND(E100*N100,2)</f>
        <v>0</v>
      </c>
      <c r="P100" s="249">
        <v>0</v>
      </c>
      <c r="Q100" s="249">
        <f>ROUND(E100*P100,2)</f>
        <v>0</v>
      </c>
      <c r="R100" s="251" t="s">
        <v>357</v>
      </c>
      <c r="S100" s="251" t="s">
        <v>153</v>
      </c>
      <c r="T100" s="252" t="s">
        <v>153</v>
      </c>
      <c r="U100" s="224">
        <v>0</v>
      </c>
      <c r="V100" s="224">
        <f>ROUND(E100*U100,2)</f>
        <v>0</v>
      </c>
      <c r="W100" s="224"/>
      <c r="X100" s="224" t="s">
        <v>358</v>
      </c>
      <c r="Y100" s="224" t="s">
        <v>168</v>
      </c>
      <c r="Z100" s="213"/>
      <c r="AA100" s="213"/>
      <c r="AB100" s="213"/>
      <c r="AC100" s="213"/>
      <c r="AD100" s="213"/>
      <c r="AE100" s="213"/>
      <c r="AF100" s="213"/>
      <c r="AG100" s="213" t="s">
        <v>359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ht="33.75" outlineLevel="1" x14ac:dyDescent="0.2">
      <c r="A101" s="237">
        <v>53</v>
      </c>
      <c r="B101" s="238" t="s">
        <v>366</v>
      </c>
      <c r="C101" s="254" t="s">
        <v>367</v>
      </c>
      <c r="D101" s="239" t="s">
        <v>221</v>
      </c>
      <c r="E101" s="240">
        <v>10.5</v>
      </c>
      <c r="F101" s="241"/>
      <c r="G101" s="242">
        <f>ROUND(E101*F101,2)</f>
        <v>0</v>
      </c>
      <c r="H101" s="241"/>
      <c r="I101" s="242">
        <f>ROUND(E101*H101,2)</f>
        <v>0</v>
      </c>
      <c r="J101" s="241"/>
      <c r="K101" s="242">
        <f>ROUND(E101*J101,2)</f>
        <v>0</v>
      </c>
      <c r="L101" s="242">
        <v>21</v>
      </c>
      <c r="M101" s="242">
        <f>G101*(1+L101/100)</f>
        <v>0</v>
      </c>
      <c r="N101" s="240">
        <v>6.9999999999999994E-5</v>
      </c>
      <c r="O101" s="240">
        <f>ROUND(E101*N101,2)</f>
        <v>0</v>
      </c>
      <c r="P101" s="240">
        <v>0</v>
      </c>
      <c r="Q101" s="240">
        <f>ROUND(E101*P101,2)</f>
        <v>0</v>
      </c>
      <c r="R101" s="242" t="s">
        <v>357</v>
      </c>
      <c r="S101" s="242" t="s">
        <v>153</v>
      </c>
      <c r="T101" s="243" t="s">
        <v>153</v>
      </c>
      <c r="U101" s="224">
        <v>0</v>
      </c>
      <c r="V101" s="224">
        <f>ROUND(E101*U101,2)</f>
        <v>0</v>
      </c>
      <c r="W101" s="224"/>
      <c r="X101" s="224" t="s">
        <v>358</v>
      </c>
      <c r="Y101" s="224" t="s">
        <v>168</v>
      </c>
      <c r="Z101" s="213"/>
      <c r="AA101" s="213"/>
      <c r="AB101" s="213"/>
      <c r="AC101" s="213"/>
      <c r="AD101" s="213"/>
      <c r="AE101" s="213"/>
      <c r="AF101" s="213"/>
      <c r="AG101" s="213" t="s">
        <v>359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2" x14ac:dyDescent="0.2">
      <c r="A102" s="220"/>
      <c r="B102" s="221"/>
      <c r="C102" s="267" t="s">
        <v>262</v>
      </c>
      <c r="D102" s="260"/>
      <c r="E102" s="261">
        <v>10.5</v>
      </c>
      <c r="F102" s="224"/>
      <c r="G102" s="224"/>
      <c r="H102" s="224"/>
      <c r="I102" s="224"/>
      <c r="J102" s="224"/>
      <c r="K102" s="224"/>
      <c r="L102" s="224"/>
      <c r="M102" s="224"/>
      <c r="N102" s="223"/>
      <c r="O102" s="223"/>
      <c r="P102" s="223"/>
      <c r="Q102" s="223"/>
      <c r="R102" s="224"/>
      <c r="S102" s="224"/>
      <c r="T102" s="224"/>
      <c r="U102" s="224"/>
      <c r="V102" s="224"/>
      <c r="W102" s="224"/>
      <c r="X102" s="224"/>
      <c r="Y102" s="224"/>
      <c r="Z102" s="213"/>
      <c r="AA102" s="213"/>
      <c r="AB102" s="213"/>
      <c r="AC102" s="213"/>
      <c r="AD102" s="213"/>
      <c r="AE102" s="213"/>
      <c r="AF102" s="213"/>
      <c r="AG102" s="213" t="s">
        <v>218</v>
      </c>
      <c r="AH102" s="213">
        <v>5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ht="33.75" outlineLevel="1" x14ac:dyDescent="0.2">
      <c r="A103" s="237">
        <v>54</v>
      </c>
      <c r="B103" s="238" t="s">
        <v>368</v>
      </c>
      <c r="C103" s="254" t="s">
        <v>369</v>
      </c>
      <c r="D103" s="239" t="s">
        <v>221</v>
      </c>
      <c r="E103" s="240">
        <v>10</v>
      </c>
      <c r="F103" s="241"/>
      <c r="G103" s="242">
        <f>ROUND(E103*F103,2)</f>
        <v>0</v>
      </c>
      <c r="H103" s="241"/>
      <c r="I103" s="242">
        <f>ROUND(E103*H103,2)</f>
        <v>0</v>
      </c>
      <c r="J103" s="241"/>
      <c r="K103" s="242">
        <f>ROUND(E103*J103,2)</f>
        <v>0</v>
      </c>
      <c r="L103" s="242">
        <v>21</v>
      </c>
      <c r="M103" s="242">
        <f>G103*(1+L103/100)</f>
        <v>0</v>
      </c>
      <c r="N103" s="240">
        <v>3.4000000000000002E-4</v>
      </c>
      <c r="O103" s="240">
        <f>ROUND(E103*N103,2)</f>
        <v>0</v>
      </c>
      <c r="P103" s="240">
        <v>0</v>
      </c>
      <c r="Q103" s="240">
        <f>ROUND(E103*P103,2)</f>
        <v>0</v>
      </c>
      <c r="R103" s="242" t="s">
        <v>357</v>
      </c>
      <c r="S103" s="242" t="s">
        <v>153</v>
      </c>
      <c r="T103" s="243" t="s">
        <v>153</v>
      </c>
      <c r="U103" s="224">
        <v>0</v>
      </c>
      <c r="V103" s="224">
        <f>ROUND(E103*U103,2)</f>
        <v>0</v>
      </c>
      <c r="W103" s="224"/>
      <c r="X103" s="224" t="s">
        <v>358</v>
      </c>
      <c r="Y103" s="224" t="s">
        <v>168</v>
      </c>
      <c r="Z103" s="213"/>
      <c r="AA103" s="213"/>
      <c r="AB103" s="213"/>
      <c r="AC103" s="213"/>
      <c r="AD103" s="213"/>
      <c r="AE103" s="213"/>
      <c r="AF103" s="213"/>
      <c r="AG103" s="213" t="s">
        <v>359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2" x14ac:dyDescent="0.2">
      <c r="A104" s="220"/>
      <c r="B104" s="221"/>
      <c r="C104" s="267" t="s">
        <v>261</v>
      </c>
      <c r="D104" s="260"/>
      <c r="E104" s="261">
        <v>10</v>
      </c>
      <c r="F104" s="224"/>
      <c r="G104" s="224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24"/>
      <c r="Z104" s="213"/>
      <c r="AA104" s="213"/>
      <c r="AB104" s="213"/>
      <c r="AC104" s="213"/>
      <c r="AD104" s="213"/>
      <c r="AE104" s="213"/>
      <c r="AF104" s="213"/>
      <c r="AG104" s="213" t="s">
        <v>218</v>
      </c>
      <c r="AH104" s="213">
        <v>5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ht="33.75" outlineLevel="1" x14ac:dyDescent="0.2">
      <c r="A105" s="237">
        <v>55</v>
      </c>
      <c r="B105" s="238" t="s">
        <v>370</v>
      </c>
      <c r="C105" s="254" t="s">
        <v>371</v>
      </c>
      <c r="D105" s="239" t="s">
        <v>221</v>
      </c>
      <c r="E105" s="240">
        <v>10</v>
      </c>
      <c r="F105" s="241"/>
      <c r="G105" s="242">
        <f>ROUND(E105*F105,2)</f>
        <v>0</v>
      </c>
      <c r="H105" s="241"/>
      <c r="I105" s="242">
        <f>ROUND(E105*H105,2)</f>
        <v>0</v>
      </c>
      <c r="J105" s="241"/>
      <c r="K105" s="242">
        <f>ROUND(E105*J105,2)</f>
        <v>0</v>
      </c>
      <c r="L105" s="242">
        <v>21</v>
      </c>
      <c r="M105" s="242">
        <f>G105*(1+L105/100)</f>
        <v>0</v>
      </c>
      <c r="N105" s="240">
        <v>1.17E-3</v>
      </c>
      <c r="O105" s="240">
        <f>ROUND(E105*N105,2)</f>
        <v>0.01</v>
      </c>
      <c r="P105" s="240">
        <v>0</v>
      </c>
      <c r="Q105" s="240">
        <f>ROUND(E105*P105,2)</f>
        <v>0</v>
      </c>
      <c r="R105" s="242" t="s">
        <v>357</v>
      </c>
      <c r="S105" s="242" t="s">
        <v>153</v>
      </c>
      <c r="T105" s="243" t="s">
        <v>153</v>
      </c>
      <c r="U105" s="224">
        <v>0</v>
      </c>
      <c r="V105" s="224">
        <f>ROUND(E105*U105,2)</f>
        <v>0</v>
      </c>
      <c r="W105" s="224"/>
      <c r="X105" s="224" t="s">
        <v>358</v>
      </c>
      <c r="Y105" s="224" t="s">
        <v>168</v>
      </c>
      <c r="Z105" s="213"/>
      <c r="AA105" s="213"/>
      <c r="AB105" s="213"/>
      <c r="AC105" s="213"/>
      <c r="AD105" s="213"/>
      <c r="AE105" s="213"/>
      <c r="AF105" s="213"/>
      <c r="AG105" s="213" t="s">
        <v>359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2" x14ac:dyDescent="0.2">
      <c r="A106" s="220"/>
      <c r="B106" s="221"/>
      <c r="C106" s="267" t="s">
        <v>260</v>
      </c>
      <c r="D106" s="260"/>
      <c r="E106" s="261">
        <v>10</v>
      </c>
      <c r="F106" s="224"/>
      <c r="G106" s="224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24"/>
      <c r="Z106" s="213"/>
      <c r="AA106" s="213"/>
      <c r="AB106" s="213"/>
      <c r="AC106" s="213"/>
      <c r="AD106" s="213"/>
      <c r="AE106" s="213"/>
      <c r="AF106" s="213"/>
      <c r="AG106" s="213" t="s">
        <v>218</v>
      </c>
      <c r="AH106" s="213">
        <v>5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ht="33.75" outlineLevel="1" x14ac:dyDescent="0.2">
      <c r="A107" s="237">
        <v>56</v>
      </c>
      <c r="B107" s="238" t="s">
        <v>372</v>
      </c>
      <c r="C107" s="254" t="s">
        <v>373</v>
      </c>
      <c r="D107" s="239" t="s">
        <v>221</v>
      </c>
      <c r="E107" s="240">
        <v>22</v>
      </c>
      <c r="F107" s="241"/>
      <c r="G107" s="242">
        <f>ROUND(E107*F107,2)</f>
        <v>0</v>
      </c>
      <c r="H107" s="241"/>
      <c r="I107" s="242">
        <f>ROUND(E107*H107,2)</f>
        <v>0</v>
      </c>
      <c r="J107" s="241"/>
      <c r="K107" s="242">
        <f>ROUND(E107*J107,2)</f>
        <v>0</v>
      </c>
      <c r="L107" s="242">
        <v>21</v>
      </c>
      <c r="M107" s="242">
        <f>G107*(1+L107/100)</f>
        <v>0</v>
      </c>
      <c r="N107" s="240">
        <v>1.23E-3</v>
      </c>
      <c r="O107" s="240">
        <f>ROUND(E107*N107,2)</f>
        <v>0.03</v>
      </c>
      <c r="P107" s="240">
        <v>0</v>
      </c>
      <c r="Q107" s="240">
        <f>ROUND(E107*P107,2)</f>
        <v>0</v>
      </c>
      <c r="R107" s="242" t="s">
        <v>357</v>
      </c>
      <c r="S107" s="242" t="s">
        <v>153</v>
      </c>
      <c r="T107" s="243" t="s">
        <v>153</v>
      </c>
      <c r="U107" s="224">
        <v>0</v>
      </c>
      <c r="V107" s="224">
        <f>ROUND(E107*U107,2)</f>
        <v>0</v>
      </c>
      <c r="W107" s="224"/>
      <c r="X107" s="224" t="s">
        <v>358</v>
      </c>
      <c r="Y107" s="224" t="s">
        <v>168</v>
      </c>
      <c r="Z107" s="213"/>
      <c r="AA107" s="213"/>
      <c r="AB107" s="213"/>
      <c r="AC107" s="213"/>
      <c r="AD107" s="213"/>
      <c r="AE107" s="213"/>
      <c r="AF107" s="213"/>
      <c r="AG107" s="213" t="s">
        <v>359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2" x14ac:dyDescent="0.2">
      <c r="A108" s="220"/>
      <c r="B108" s="221"/>
      <c r="C108" s="267" t="s">
        <v>374</v>
      </c>
      <c r="D108" s="260"/>
      <c r="E108" s="261">
        <v>22</v>
      </c>
      <c r="F108" s="224"/>
      <c r="G108" s="224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24"/>
      <c r="Z108" s="213"/>
      <c r="AA108" s="213"/>
      <c r="AB108" s="213"/>
      <c r="AC108" s="213"/>
      <c r="AD108" s="213"/>
      <c r="AE108" s="213"/>
      <c r="AF108" s="213"/>
      <c r="AG108" s="213" t="s">
        <v>218</v>
      </c>
      <c r="AH108" s="213">
        <v>5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>
        <v>57</v>
      </c>
      <c r="B109" s="221" t="s">
        <v>375</v>
      </c>
      <c r="C109" s="268" t="s">
        <v>376</v>
      </c>
      <c r="D109" s="222" t="s">
        <v>0</v>
      </c>
      <c r="E109" s="263"/>
      <c r="F109" s="225"/>
      <c r="G109" s="224">
        <f>ROUND(E109*F109,2)</f>
        <v>0</v>
      </c>
      <c r="H109" s="225"/>
      <c r="I109" s="224">
        <f>ROUND(E109*H109,2)</f>
        <v>0</v>
      </c>
      <c r="J109" s="225"/>
      <c r="K109" s="224">
        <f>ROUND(E109*J109,2)</f>
        <v>0</v>
      </c>
      <c r="L109" s="224">
        <v>21</v>
      </c>
      <c r="M109" s="224">
        <f>G109*(1+L109/100)</f>
        <v>0</v>
      </c>
      <c r="N109" s="223">
        <v>0</v>
      </c>
      <c r="O109" s="223">
        <f>ROUND(E109*N109,2)</f>
        <v>0</v>
      </c>
      <c r="P109" s="223">
        <v>0</v>
      </c>
      <c r="Q109" s="223">
        <f>ROUND(E109*P109,2)</f>
        <v>0</v>
      </c>
      <c r="R109" s="224" t="s">
        <v>231</v>
      </c>
      <c r="S109" s="224" t="s">
        <v>153</v>
      </c>
      <c r="T109" s="224" t="s">
        <v>153</v>
      </c>
      <c r="U109" s="224">
        <v>0</v>
      </c>
      <c r="V109" s="224">
        <f>ROUND(E109*U109,2)</f>
        <v>0</v>
      </c>
      <c r="W109" s="224"/>
      <c r="X109" s="224" t="s">
        <v>287</v>
      </c>
      <c r="Y109" s="224" t="s">
        <v>168</v>
      </c>
      <c r="Z109" s="213"/>
      <c r="AA109" s="213"/>
      <c r="AB109" s="213"/>
      <c r="AC109" s="213"/>
      <c r="AD109" s="213"/>
      <c r="AE109" s="213"/>
      <c r="AF109" s="213"/>
      <c r="AG109" s="213" t="s">
        <v>288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2" x14ac:dyDescent="0.2">
      <c r="A110" s="220"/>
      <c r="B110" s="221"/>
      <c r="C110" s="270" t="s">
        <v>377</v>
      </c>
      <c r="D110" s="265"/>
      <c r="E110" s="265"/>
      <c r="F110" s="265"/>
      <c r="G110" s="265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24"/>
      <c r="Z110" s="213"/>
      <c r="AA110" s="213"/>
      <c r="AB110" s="213"/>
      <c r="AC110" s="213"/>
      <c r="AD110" s="213"/>
      <c r="AE110" s="213"/>
      <c r="AF110" s="213"/>
      <c r="AG110" s="213" t="s">
        <v>211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x14ac:dyDescent="0.2">
      <c r="A111" s="230" t="s">
        <v>148</v>
      </c>
      <c r="B111" s="231" t="s">
        <v>85</v>
      </c>
      <c r="C111" s="253" t="s">
        <v>86</v>
      </c>
      <c r="D111" s="232"/>
      <c r="E111" s="233"/>
      <c r="F111" s="234"/>
      <c r="G111" s="234">
        <f>SUMIF(AG112:AG160,"&lt;&gt;NOR",G112:G160)</f>
        <v>0</v>
      </c>
      <c r="H111" s="234"/>
      <c r="I111" s="234">
        <f>SUM(I112:I160)</f>
        <v>0</v>
      </c>
      <c r="J111" s="234"/>
      <c r="K111" s="234">
        <f>SUM(K112:K160)</f>
        <v>0</v>
      </c>
      <c r="L111" s="234"/>
      <c r="M111" s="234">
        <f>SUM(M112:M160)</f>
        <v>0</v>
      </c>
      <c r="N111" s="233"/>
      <c r="O111" s="233">
        <f>SUM(O112:O160)</f>
        <v>0.03</v>
      </c>
      <c r="P111" s="233"/>
      <c r="Q111" s="233">
        <f>SUM(Q112:Q160)</f>
        <v>0</v>
      </c>
      <c r="R111" s="234"/>
      <c r="S111" s="234"/>
      <c r="T111" s="235"/>
      <c r="U111" s="229"/>
      <c r="V111" s="229">
        <f>SUM(V112:V160)</f>
        <v>21.580000000000002</v>
      </c>
      <c r="W111" s="229"/>
      <c r="X111" s="229"/>
      <c r="Y111" s="229"/>
      <c r="AG111" t="s">
        <v>149</v>
      </c>
    </row>
    <row r="112" spans="1:60" ht="22.5" outlineLevel="1" x14ac:dyDescent="0.2">
      <c r="A112" s="246">
        <v>58</v>
      </c>
      <c r="B112" s="247" t="s">
        <v>378</v>
      </c>
      <c r="C112" s="256" t="s">
        <v>379</v>
      </c>
      <c r="D112" s="248" t="s">
        <v>207</v>
      </c>
      <c r="E112" s="249">
        <v>1</v>
      </c>
      <c r="F112" s="250"/>
      <c r="G112" s="251">
        <f>ROUND(E112*F112,2)</f>
        <v>0</v>
      </c>
      <c r="H112" s="250"/>
      <c r="I112" s="251">
        <f>ROUND(E112*H112,2)</f>
        <v>0</v>
      </c>
      <c r="J112" s="250"/>
      <c r="K112" s="251">
        <f>ROUND(E112*J112,2)</f>
        <v>0</v>
      </c>
      <c r="L112" s="251">
        <v>21</v>
      </c>
      <c r="M112" s="251">
        <f>G112*(1+L112/100)</f>
        <v>0</v>
      </c>
      <c r="N112" s="249">
        <v>0</v>
      </c>
      <c r="O112" s="249">
        <f>ROUND(E112*N112,2)</f>
        <v>0</v>
      </c>
      <c r="P112" s="249">
        <v>0</v>
      </c>
      <c r="Q112" s="249">
        <f>ROUND(E112*P112,2)</f>
        <v>0</v>
      </c>
      <c r="R112" s="251" t="s">
        <v>234</v>
      </c>
      <c r="S112" s="251" t="s">
        <v>153</v>
      </c>
      <c r="T112" s="252" t="s">
        <v>153</v>
      </c>
      <c r="U112" s="224">
        <v>0.16</v>
      </c>
      <c r="V112" s="224">
        <f>ROUND(E112*U112,2)</f>
        <v>0.16</v>
      </c>
      <c r="W112" s="224"/>
      <c r="X112" s="224" t="s">
        <v>191</v>
      </c>
      <c r="Y112" s="224" t="s">
        <v>168</v>
      </c>
      <c r="Z112" s="213"/>
      <c r="AA112" s="213"/>
      <c r="AB112" s="213"/>
      <c r="AC112" s="213"/>
      <c r="AD112" s="213"/>
      <c r="AE112" s="213"/>
      <c r="AF112" s="213"/>
      <c r="AG112" s="213" t="s">
        <v>192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ht="22.5" outlineLevel="1" x14ac:dyDescent="0.2">
      <c r="A113" s="246">
        <v>59</v>
      </c>
      <c r="B113" s="247" t="s">
        <v>380</v>
      </c>
      <c r="C113" s="256" t="s">
        <v>381</v>
      </c>
      <c r="D113" s="248" t="s">
        <v>207</v>
      </c>
      <c r="E113" s="249">
        <v>2</v>
      </c>
      <c r="F113" s="250"/>
      <c r="G113" s="251">
        <f>ROUND(E113*F113,2)</f>
        <v>0</v>
      </c>
      <c r="H113" s="250"/>
      <c r="I113" s="251">
        <f>ROUND(E113*H113,2)</f>
        <v>0</v>
      </c>
      <c r="J113" s="250"/>
      <c r="K113" s="251">
        <f>ROUND(E113*J113,2)</f>
        <v>0</v>
      </c>
      <c r="L113" s="251">
        <v>21</v>
      </c>
      <c r="M113" s="251">
        <f>G113*(1+L113/100)</f>
        <v>0</v>
      </c>
      <c r="N113" s="249">
        <v>0</v>
      </c>
      <c r="O113" s="249">
        <f>ROUND(E113*N113,2)</f>
        <v>0</v>
      </c>
      <c r="P113" s="249">
        <v>0</v>
      </c>
      <c r="Q113" s="249">
        <f>ROUND(E113*P113,2)</f>
        <v>0</v>
      </c>
      <c r="R113" s="251" t="s">
        <v>234</v>
      </c>
      <c r="S113" s="251" t="s">
        <v>153</v>
      </c>
      <c r="T113" s="252" t="s">
        <v>153</v>
      </c>
      <c r="U113" s="224">
        <v>0.21593999999999999</v>
      </c>
      <c r="V113" s="224">
        <f>ROUND(E113*U113,2)</f>
        <v>0.43</v>
      </c>
      <c r="W113" s="224"/>
      <c r="X113" s="224" t="s">
        <v>191</v>
      </c>
      <c r="Y113" s="224" t="s">
        <v>168</v>
      </c>
      <c r="Z113" s="213"/>
      <c r="AA113" s="213"/>
      <c r="AB113" s="213"/>
      <c r="AC113" s="213"/>
      <c r="AD113" s="213"/>
      <c r="AE113" s="213"/>
      <c r="AF113" s="213"/>
      <c r="AG113" s="213" t="s">
        <v>192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ht="33.75" outlineLevel="1" x14ac:dyDescent="0.2">
      <c r="A114" s="237">
        <v>60</v>
      </c>
      <c r="B114" s="238" t="s">
        <v>382</v>
      </c>
      <c r="C114" s="254" t="s">
        <v>383</v>
      </c>
      <c r="D114" s="239" t="s">
        <v>221</v>
      </c>
      <c r="E114" s="240">
        <v>10</v>
      </c>
      <c r="F114" s="241"/>
      <c r="G114" s="242">
        <f>ROUND(E114*F114,2)</f>
        <v>0</v>
      </c>
      <c r="H114" s="241"/>
      <c r="I114" s="242">
        <f>ROUND(E114*H114,2)</f>
        <v>0</v>
      </c>
      <c r="J114" s="241"/>
      <c r="K114" s="242">
        <f>ROUND(E114*J114,2)</f>
        <v>0</v>
      </c>
      <c r="L114" s="242">
        <v>21</v>
      </c>
      <c r="M114" s="242">
        <f>G114*(1+L114/100)</f>
        <v>0</v>
      </c>
      <c r="N114" s="240">
        <v>5.2999999999999998E-4</v>
      </c>
      <c r="O114" s="240">
        <f>ROUND(E114*N114,2)</f>
        <v>0.01</v>
      </c>
      <c r="P114" s="240">
        <v>0</v>
      </c>
      <c r="Q114" s="240">
        <f>ROUND(E114*P114,2)</f>
        <v>0</v>
      </c>
      <c r="R114" s="242" t="s">
        <v>234</v>
      </c>
      <c r="S114" s="242" t="s">
        <v>153</v>
      </c>
      <c r="T114" s="243" t="s">
        <v>153</v>
      </c>
      <c r="U114" s="224">
        <v>0.29730000000000001</v>
      </c>
      <c r="V114" s="224">
        <f>ROUND(E114*U114,2)</f>
        <v>2.97</v>
      </c>
      <c r="W114" s="224"/>
      <c r="X114" s="224" t="s">
        <v>191</v>
      </c>
      <c r="Y114" s="224" t="s">
        <v>168</v>
      </c>
      <c r="Z114" s="213"/>
      <c r="AA114" s="213"/>
      <c r="AB114" s="213"/>
      <c r="AC114" s="213"/>
      <c r="AD114" s="213"/>
      <c r="AE114" s="213"/>
      <c r="AF114" s="213"/>
      <c r="AG114" s="213" t="s">
        <v>192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2" x14ac:dyDescent="0.2">
      <c r="A115" s="220"/>
      <c r="B115" s="221"/>
      <c r="C115" s="266" t="s">
        <v>384</v>
      </c>
      <c r="D115" s="262"/>
      <c r="E115" s="262"/>
      <c r="F115" s="262"/>
      <c r="G115" s="262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3"/>
      <c r="AA115" s="213"/>
      <c r="AB115" s="213"/>
      <c r="AC115" s="213"/>
      <c r="AD115" s="213"/>
      <c r="AE115" s="213"/>
      <c r="AF115" s="213"/>
      <c r="AG115" s="213" t="s">
        <v>211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2" x14ac:dyDescent="0.2">
      <c r="A116" s="220"/>
      <c r="B116" s="221"/>
      <c r="C116" s="269" t="s">
        <v>385</v>
      </c>
      <c r="D116" s="264"/>
      <c r="E116" s="264"/>
      <c r="F116" s="264"/>
      <c r="G116" s="264"/>
      <c r="H116" s="224"/>
      <c r="I116" s="224"/>
      <c r="J116" s="224"/>
      <c r="K116" s="224"/>
      <c r="L116" s="224"/>
      <c r="M116" s="224"/>
      <c r="N116" s="223"/>
      <c r="O116" s="223"/>
      <c r="P116" s="223"/>
      <c r="Q116" s="223"/>
      <c r="R116" s="224"/>
      <c r="S116" s="224"/>
      <c r="T116" s="224"/>
      <c r="U116" s="224"/>
      <c r="V116" s="224"/>
      <c r="W116" s="224"/>
      <c r="X116" s="224"/>
      <c r="Y116" s="224"/>
      <c r="Z116" s="213"/>
      <c r="AA116" s="213"/>
      <c r="AB116" s="213"/>
      <c r="AC116" s="213"/>
      <c r="AD116" s="213"/>
      <c r="AE116" s="213"/>
      <c r="AF116" s="213"/>
      <c r="AG116" s="213" t="s">
        <v>159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3" x14ac:dyDescent="0.2">
      <c r="A117" s="220"/>
      <c r="B117" s="221"/>
      <c r="C117" s="269" t="s">
        <v>386</v>
      </c>
      <c r="D117" s="264"/>
      <c r="E117" s="264"/>
      <c r="F117" s="264"/>
      <c r="G117" s="264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3"/>
      <c r="AA117" s="213"/>
      <c r="AB117" s="213"/>
      <c r="AC117" s="213"/>
      <c r="AD117" s="213"/>
      <c r="AE117" s="213"/>
      <c r="AF117" s="213"/>
      <c r="AG117" s="213" t="s">
        <v>159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ht="33.75" outlineLevel="1" x14ac:dyDescent="0.2">
      <c r="A118" s="237">
        <v>61</v>
      </c>
      <c r="B118" s="238" t="s">
        <v>387</v>
      </c>
      <c r="C118" s="254" t="s">
        <v>388</v>
      </c>
      <c r="D118" s="239" t="s">
        <v>221</v>
      </c>
      <c r="E118" s="240">
        <v>21</v>
      </c>
      <c r="F118" s="241"/>
      <c r="G118" s="242">
        <f>ROUND(E118*F118,2)</f>
        <v>0</v>
      </c>
      <c r="H118" s="241"/>
      <c r="I118" s="242">
        <f>ROUND(E118*H118,2)</f>
        <v>0</v>
      </c>
      <c r="J118" s="241"/>
      <c r="K118" s="242">
        <f>ROUND(E118*J118,2)</f>
        <v>0</v>
      </c>
      <c r="L118" s="242">
        <v>21</v>
      </c>
      <c r="M118" s="242">
        <f>G118*(1+L118/100)</f>
        <v>0</v>
      </c>
      <c r="N118" s="240">
        <v>1.0200000000000001E-3</v>
      </c>
      <c r="O118" s="240">
        <f>ROUND(E118*N118,2)</f>
        <v>0.02</v>
      </c>
      <c r="P118" s="240">
        <v>0</v>
      </c>
      <c r="Q118" s="240">
        <f>ROUND(E118*P118,2)</f>
        <v>0</v>
      </c>
      <c r="R118" s="242" t="s">
        <v>234</v>
      </c>
      <c r="S118" s="242" t="s">
        <v>153</v>
      </c>
      <c r="T118" s="243" t="s">
        <v>153</v>
      </c>
      <c r="U118" s="224">
        <v>0.38469999999999999</v>
      </c>
      <c r="V118" s="224">
        <f>ROUND(E118*U118,2)</f>
        <v>8.08</v>
      </c>
      <c r="W118" s="224"/>
      <c r="X118" s="224" t="s">
        <v>191</v>
      </c>
      <c r="Y118" s="224" t="s">
        <v>168</v>
      </c>
      <c r="Z118" s="213"/>
      <c r="AA118" s="213"/>
      <c r="AB118" s="213"/>
      <c r="AC118" s="213"/>
      <c r="AD118" s="213"/>
      <c r="AE118" s="213"/>
      <c r="AF118" s="213"/>
      <c r="AG118" s="213" t="s">
        <v>192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2" x14ac:dyDescent="0.2">
      <c r="A119" s="220"/>
      <c r="B119" s="221"/>
      <c r="C119" s="266" t="s">
        <v>384</v>
      </c>
      <c r="D119" s="262"/>
      <c r="E119" s="262"/>
      <c r="F119" s="262"/>
      <c r="G119" s="262"/>
      <c r="H119" s="224"/>
      <c r="I119" s="224"/>
      <c r="J119" s="224"/>
      <c r="K119" s="224"/>
      <c r="L119" s="224"/>
      <c r="M119" s="224"/>
      <c r="N119" s="223"/>
      <c r="O119" s="223"/>
      <c r="P119" s="223"/>
      <c r="Q119" s="223"/>
      <c r="R119" s="224"/>
      <c r="S119" s="224"/>
      <c r="T119" s="224"/>
      <c r="U119" s="224"/>
      <c r="V119" s="224"/>
      <c r="W119" s="224"/>
      <c r="X119" s="224"/>
      <c r="Y119" s="224"/>
      <c r="Z119" s="213"/>
      <c r="AA119" s="213"/>
      <c r="AB119" s="213"/>
      <c r="AC119" s="213"/>
      <c r="AD119" s="213"/>
      <c r="AE119" s="213"/>
      <c r="AF119" s="213"/>
      <c r="AG119" s="213" t="s">
        <v>211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2" x14ac:dyDescent="0.2">
      <c r="A120" s="220"/>
      <c r="B120" s="221"/>
      <c r="C120" s="269" t="s">
        <v>385</v>
      </c>
      <c r="D120" s="264"/>
      <c r="E120" s="264"/>
      <c r="F120" s="264"/>
      <c r="G120" s="264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3"/>
      <c r="AA120" s="213"/>
      <c r="AB120" s="213"/>
      <c r="AC120" s="213"/>
      <c r="AD120" s="213"/>
      <c r="AE120" s="213"/>
      <c r="AF120" s="213"/>
      <c r="AG120" s="213" t="s">
        <v>159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3" x14ac:dyDescent="0.2">
      <c r="A121" s="220"/>
      <c r="B121" s="221"/>
      <c r="C121" s="269" t="s">
        <v>386</v>
      </c>
      <c r="D121" s="264"/>
      <c r="E121" s="264"/>
      <c r="F121" s="264"/>
      <c r="G121" s="264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3"/>
      <c r="AA121" s="213"/>
      <c r="AB121" s="213"/>
      <c r="AC121" s="213"/>
      <c r="AD121" s="213"/>
      <c r="AE121" s="213"/>
      <c r="AF121" s="213"/>
      <c r="AG121" s="213" t="s">
        <v>159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37">
        <v>62</v>
      </c>
      <c r="B122" s="238" t="s">
        <v>389</v>
      </c>
      <c r="C122" s="254" t="s">
        <v>390</v>
      </c>
      <c r="D122" s="239" t="s">
        <v>207</v>
      </c>
      <c r="E122" s="240">
        <v>3</v>
      </c>
      <c r="F122" s="241"/>
      <c r="G122" s="242">
        <f>ROUND(E122*F122,2)</f>
        <v>0</v>
      </c>
      <c r="H122" s="241"/>
      <c r="I122" s="242">
        <f>ROUND(E122*H122,2)</f>
        <v>0</v>
      </c>
      <c r="J122" s="241"/>
      <c r="K122" s="242">
        <f>ROUND(E122*J122,2)</f>
        <v>0</v>
      </c>
      <c r="L122" s="242">
        <v>21</v>
      </c>
      <c r="M122" s="242">
        <f>G122*(1+L122/100)</f>
        <v>0</v>
      </c>
      <c r="N122" s="240">
        <v>0</v>
      </c>
      <c r="O122" s="240">
        <f>ROUND(E122*N122,2)</f>
        <v>0</v>
      </c>
      <c r="P122" s="240">
        <v>0</v>
      </c>
      <c r="Q122" s="240">
        <f>ROUND(E122*P122,2)</f>
        <v>0</v>
      </c>
      <c r="R122" s="242" t="s">
        <v>234</v>
      </c>
      <c r="S122" s="242" t="s">
        <v>153</v>
      </c>
      <c r="T122" s="243" t="s">
        <v>153</v>
      </c>
      <c r="U122" s="224">
        <v>0.17</v>
      </c>
      <c r="V122" s="224">
        <f>ROUND(E122*U122,2)</f>
        <v>0.51</v>
      </c>
      <c r="W122" s="224"/>
      <c r="X122" s="224" t="s">
        <v>191</v>
      </c>
      <c r="Y122" s="224" t="s">
        <v>168</v>
      </c>
      <c r="Z122" s="213"/>
      <c r="AA122" s="213"/>
      <c r="AB122" s="213"/>
      <c r="AC122" s="213"/>
      <c r="AD122" s="213"/>
      <c r="AE122" s="213"/>
      <c r="AF122" s="213"/>
      <c r="AG122" s="213" t="s">
        <v>192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2" x14ac:dyDescent="0.2">
      <c r="A123" s="220"/>
      <c r="B123" s="221"/>
      <c r="C123" s="266" t="s">
        <v>391</v>
      </c>
      <c r="D123" s="262"/>
      <c r="E123" s="262"/>
      <c r="F123" s="262"/>
      <c r="G123" s="262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24"/>
      <c r="Z123" s="213"/>
      <c r="AA123" s="213"/>
      <c r="AB123" s="213"/>
      <c r="AC123" s="213"/>
      <c r="AD123" s="213"/>
      <c r="AE123" s="213"/>
      <c r="AF123" s="213"/>
      <c r="AG123" s="213" t="s">
        <v>211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ht="22.5" outlineLevel="1" x14ac:dyDescent="0.2">
      <c r="A124" s="246">
        <v>63</v>
      </c>
      <c r="B124" s="247" t="s">
        <v>392</v>
      </c>
      <c r="C124" s="256" t="s">
        <v>393</v>
      </c>
      <c r="D124" s="248" t="s">
        <v>207</v>
      </c>
      <c r="E124" s="249">
        <v>3</v>
      </c>
      <c r="F124" s="250"/>
      <c r="G124" s="251">
        <f>ROUND(E124*F124,2)</f>
        <v>0</v>
      </c>
      <c r="H124" s="250"/>
      <c r="I124" s="251">
        <f>ROUND(E124*H124,2)</f>
        <v>0</v>
      </c>
      <c r="J124" s="250"/>
      <c r="K124" s="251">
        <f>ROUND(E124*J124,2)</f>
        <v>0</v>
      </c>
      <c r="L124" s="251">
        <v>21</v>
      </c>
      <c r="M124" s="251">
        <f>G124*(1+L124/100)</f>
        <v>0</v>
      </c>
      <c r="N124" s="249">
        <v>1.2999999999999999E-4</v>
      </c>
      <c r="O124" s="249">
        <f>ROUND(E124*N124,2)</f>
        <v>0</v>
      </c>
      <c r="P124" s="249">
        <v>0</v>
      </c>
      <c r="Q124" s="249">
        <f>ROUND(E124*P124,2)</f>
        <v>0</v>
      </c>
      <c r="R124" s="251" t="s">
        <v>234</v>
      </c>
      <c r="S124" s="251" t="s">
        <v>153</v>
      </c>
      <c r="T124" s="252" t="s">
        <v>153</v>
      </c>
      <c r="U124" s="224">
        <v>0.08</v>
      </c>
      <c r="V124" s="224">
        <f>ROUND(E124*U124,2)</f>
        <v>0.24</v>
      </c>
      <c r="W124" s="224"/>
      <c r="X124" s="224" t="s">
        <v>191</v>
      </c>
      <c r="Y124" s="224" t="s">
        <v>168</v>
      </c>
      <c r="Z124" s="213"/>
      <c r="AA124" s="213"/>
      <c r="AB124" s="213"/>
      <c r="AC124" s="213"/>
      <c r="AD124" s="213"/>
      <c r="AE124" s="213"/>
      <c r="AF124" s="213"/>
      <c r="AG124" s="213" t="s">
        <v>192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37">
        <v>64</v>
      </c>
      <c r="B125" s="238" t="s">
        <v>394</v>
      </c>
      <c r="C125" s="254" t="s">
        <v>395</v>
      </c>
      <c r="D125" s="239" t="s">
        <v>207</v>
      </c>
      <c r="E125" s="240">
        <v>1</v>
      </c>
      <c r="F125" s="241"/>
      <c r="G125" s="242">
        <f>ROUND(E125*F125,2)</f>
        <v>0</v>
      </c>
      <c r="H125" s="241"/>
      <c r="I125" s="242">
        <f>ROUND(E125*H125,2)</f>
        <v>0</v>
      </c>
      <c r="J125" s="241"/>
      <c r="K125" s="242">
        <f>ROUND(E125*J125,2)</f>
        <v>0</v>
      </c>
      <c r="L125" s="242">
        <v>21</v>
      </c>
      <c r="M125" s="242">
        <f>G125*(1+L125/100)</f>
        <v>0</v>
      </c>
      <c r="N125" s="240">
        <v>0</v>
      </c>
      <c r="O125" s="240">
        <f>ROUND(E125*N125,2)</f>
        <v>0</v>
      </c>
      <c r="P125" s="240">
        <v>0</v>
      </c>
      <c r="Q125" s="240">
        <f>ROUND(E125*P125,2)</f>
        <v>0</v>
      </c>
      <c r="R125" s="242" t="s">
        <v>234</v>
      </c>
      <c r="S125" s="242" t="s">
        <v>153</v>
      </c>
      <c r="T125" s="243" t="s">
        <v>153</v>
      </c>
      <c r="U125" s="224">
        <v>0.124</v>
      </c>
      <c r="V125" s="224">
        <f>ROUND(E125*U125,2)</f>
        <v>0.12</v>
      </c>
      <c r="W125" s="224"/>
      <c r="X125" s="224" t="s">
        <v>191</v>
      </c>
      <c r="Y125" s="224" t="s">
        <v>168</v>
      </c>
      <c r="Z125" s="213"/>
      <c r="AA125" s="213"/>
      <c r="AB125" s="213"/>
      <c r="AC125" s="213"/>
      <c r="AD125" s="213"/>
      <c r="AE125" s="213"/>
      <c r="AF125" s="213"/>
      <c r="AG125" s="213" t="s">
        <v>192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2" x14ac:dyDescent="0.2">
      <c r="A126" s="220"/>
      <c r="B126" s="221"/>
      <c r="C126" s="267" t="s">
        <v>396</v>
      </c>
      <c r="D126" s="260"/>
      <c r="E126" s="261">
        <v>1</v>
      </c>
      <c r="F126" s="224"/>
      <c r="G126" s="224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24"/>
      <c r="Z126" s="213"/>
      <c r="AA126" s="213"/>
      <c r="AB126" s="213"/>
      <c r="AC126" s="213"/>
      <c r="AD126" s="213"/>
      <c r="AE126" s="213"/>
      <c r="AF126" s="213"/>
      <c r="AG126" s="213" t="s">
        <v>218</v>
      </c>
      <c r="AH126" s="213">
        <v>5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46">
        <v>65</v>
      </c>
      <c r="B127" s="247" t="s">
        <v>397</v>
      </c>
      <c r="C127" s="256" t="s">
        <v>398</v>
      </c>
      <c r="D127" s="248" t="s">
        <v>207</v>
      </c>
      <c r="E127" s="249">
        <v>2</v>
      </c>
      <c r="F127" s="250"/>
      <c r="G127" s="251">
        <f>ROUND(E127*F127,2)</f>
        <v>0</v>
      </c>
      <c r="H127" s="250"/>
      <c r="I127" s="251">
        <f>ROUND(E127*H127,2)</f>
        <v>0</v>
      </c>
      <c r="J127" s="250"/>
      <c r="K127" s="251">
        <f>ROUND(E127*J127,2)</f>
        <v>0</v>
      </c>
      <c r="L127" s="251">
        <v>21</v>
      </c>
      <c r="M127" s="251">
        <f>G127*(1+L127/100)</f>
        <v>0</v>
      </c>
      <c r="N127" s="249">
        <v>3.8000000000000002E-4</v>
      </c>
      <c r="O127" s="249">
        <f>ROUND(E127*N127,2)</f>
        <v>0</v>
      </c>
      <c r="P127" s="249">
        <v>0</v>
      </c>
      <c r="Q127" s="249">
        <f>ROUND(E127*P127,2)</f>
        <v>0</v>
      </c>
      <c r="R127" s="251" t="s">
        <v>234</v>
      </c>
      <c r="S127" s="251" t="s">
        <v>153</v>
      </c>
      <c r="T127" s="252" t="s">
        <v>153</v>
      </c>
      <c r="U127" s="224">
        <v>0.21</v>
      </c>
      <c r="V127" s="224">
        <f>ROUND(E127*U127,2)</f>
        <v>0.42</v>
      </c>
      <c r="W127" s="224"/>
      <c r="X127" s="224" t="s">
        <v>191</v>
      </c>
      <c r="Y127" s="224" t="s">
        <v>168</v>
      </c>
      <c r="Z127" s="213"/>
      <c r="AA127" s="213"/>
      <c r="AB127" s="213"/>
      <c r="AC127" s="213"/>
      <c r="AD127" s="213"/>
      <c r="AE127" s="213"/>
      <c r="AF127" s="213"/>
      <c r="AG127" s="213" t="s">
        <v>192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37">
        <v>66</v>
      </c>
      <c r="B128" s="238" t="s">
        <v>399</v>
      </c>
      <c r="C128" s="254" t="s">
        <v>398</v>
      </c>
      <c r="D128" s="239" t="s">
        <v>207</v>
      </c>
      <c r="E128" s="240">
        <v>4</v>
      </c>
      <c r="F128" s="241"/>
      <c r="G128" s="242">
        <f>ROUND(E128*F128,2)</f>
        <v>0</v>
      </c>
      <c r="H128" s="241"/>
      <c r="I128" s="242">
        <f>ROUND(E128*H128,2)</f>
        <v>0</v>
      </c>
      <c r="J128" s="241"/>
      <c r="K128" s="242">
        <f>ROUND(E128*J128,2)</f>
        <v>0</v>
      </c>
      <c r="L128" s="242">
        <v>21</v>
      </c>
      <c r="M128" s="242">
        <f>G128*(1+L128/100)</f>
        <v>0</v>
      </c>
      <c r="N128" s="240">
        <v>9.7999999999999997E-4</v>
      </c>
      <c r="O128" s="240">
        <f>ROUND(E128*N128,2)</f>
        <v>0</v>
      </c>
      <c r="P128" s="240">
        <v>0</v>
      </c>
      <c r="Q128" s="240">
        <f>ROUND(E128*P128,2)</f>
        <v>0</v>
      </c>
      <c r="R128" s="242" t="s">
        <v>234</v>
      </c>
      <c r="S128" s="242" t="s">
        <v>153</v>
      </c>
      <c r="T128" s="243" t="s">
        <v>153</v>
      </c>
      <c r="U128" s="224">
        <v>0.27</v>
      </c>
      <c r="V128" s="224">
        <f>ROUND(E128*U128,2)</f>
        <v>1.08</v>
      </c>
      <c r="W128" s="224"/>
      <c r="X128" s="224" t="s">
        <v>191</v>
      </c>
      <c r="Y128" s="224" t="s">
        <v>168</v>
      </c>
      <c r="Z128" s="213"/>
      <c r="AA128" s="213"/>
      <c r="AB128" s="213"/>
      <c r="AC128" s="213"/>
      <c r="AD128" s="213"/>
      <c r="AE128" s="213"/>
      <c r="AF128" s="213"/>
      <c r="AG128" s="213" t="s">
        <v>192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2" x14ac:dyDescent="0.2">
      <c r="A129" s="220"/>
      <c r="B129" s="221"/>
      <c r="C129" s="267" t="s">
        <v>400</v>
      </c>
      <c r="D129" s="260"/>
      <c r="E129" s="261">
        <v>2</v>
      </c>
      <c r="F129" s="224"/>
      <c r="G129" s="224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24"/>
      <c r="Z129" s="213"/>
      <c r="AA129" s="213"/>
      <c r="AB129" s="213"/>
      <c r="AC129" s="213"/>
      <c r="AD129" s="213"/>
      <c r="AE129" s="213"/>
      <c r="AF129" s="213"/>
      <c r="AG129" s="213" t="s">
        <v>218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3" x14ac:dyDescent="0.2">
      <c r="A130" s="220"/>
      <c r="B130" s="221"/>
      <c r="C130" s="267" t="s">
        <v>400</v>
      </c>
      <c r="D130" s="260"/>
      <c r="E130" s="261">
        <v>2</v>
      </c>
      <c r="F130" s="224"/>
      <c r="G130" s="224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24"/>
      <c r="Z130" s="213"/>
      <c r="AA130" s="213"/>
      <c r="AB130" s="213"/>
      <c r="AC130" s="213"/>
      <c r="AD130" s="213"/>
      <c r="AE130" s="213"/>
      <c r="AF130" s="213"/>
      <c r="AG130" s="213" t="s">
        <v>218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37">
        <v>67</v>
      </c>
      <c r="B131" s="238" t="s">
        <v>401</v>
      </c>
      <c r="C131" s="254" t="s">
        <v>402</v>
      </c>
      <c r="D131" s="239" t="s">
        <v>207</v>
      </c>
      <c r="E131" s="240">
        <v>1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21</v>
      </c>
      <c r="M131" s="242">
        <f>G131*(1+L131/100)</f>
        <v>0</v>
      </c>
      <c r="N131" s="240">
        <v>4.8000000000000001E-4</v>
      </c>
      <c r="O131" s="240">
        <f>ROUND(E131*N131,2)</f>
        <v>0</v>
      </c>
      <c r="P131" s="240">
        <v>0</v>
      </c>
      <c r="Q131" s="240">
        <f>ROUND(E131*P131,2)</f>
        <v>0</v>
      </c>
      <c r="R131" s="242" t="s">
        <v>234</v>
      </c>
      <c r="S131" s="242" t="s">
        <v>153</v>
      </c>
      <c r="T131" s="243" t="s">
        <v>153</v>
      </c>
      <c r="U131" s="224">
        <v>0.23</v>
      </c>
      <c r="V131" s="224">
        <f>ROUND(E131*U131,2)</f>
        <v>0.23</v>
      </c>
      <c r="W131" s="224"/>
      <c r="X131" s="224" t="s">
        <v>191</v>
      </c>
      <c r="Y131" s="224" t="s">
        <v>168</v>
      </c>
      <c r="Z131" s="213"/>
      <c r="AA131" s="213"/>
      <c r="AB131" s="213"/>
      <c r="AC131" s="213"/>
      <c r="AD131" s="213"/>
      <c r="AE131" s="213"/>
      <c r="AF131" s="213"/>
      <c r="AG131" s="213" t="s">
        <v>192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 x14ac:dyDescent="0.2">
      <c r="A132" s="220"/>
      <c r="B132" s="221"/>
      <c r="C132" s="267" t="s">
        <v>403</v>
      </c>
      <c r="D132" s="260"/>
      <c r="E132" s="261">
        <v>1</v>
      </c>
      <c r="F132" s="224"/>
      <c r="G132" s="224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24"/>
      <c r="Z132" s="213"/>
      <c r="AA132" s="213"/>
      <c r="AB132" s="213"/>
      <c r="AC132" s="213"/>
      <c r="AD132" s="213"/>
      <c r="AE132" s="213"/>
      <c r="AF132" s="213"/>
      <c r="AG132" s="213" t="s">
        <v>218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46">
        <v>68</v>
      </c>
      <c r="B133" s="247" t="s">
        <v>404</v>
      </c>
      <c r="C133" s="256" t="s">
        <v>405</v>
      </c>
      <c r="D133" s="248" t="s">
        <v>207</v>
      </c>
      <c r="E133" s="249">
        <v>1</v>
      </c>
      <c r="F133" s="250"/>
      <c r="G133" s="251">
        <f>ROUND(E133*F133,2)</f>
        <v>0</v>
      </c>
      <c r="H133" s="250"/>
      <c r="I133" s="251">
        <f>ROUND(E133*H133,2)</f>
        <v>0</v>
      </c>
      <c r="J133" s="250"/>
      <c r="K133" s="251">
        <f>ROUND(E133*J133,2)</f>
        <v>0</v>
      </c>
      <c r="L133" s="251">
        <v>21</v>
      </c>
      <c r="M133" s="251">
        <f>G133*(1+L133/100)</f>
        <v>0</v>
      </c>
      <c r="N133" s="249">
        <v>2.4000000000000001E-4</v>
      </c>
      <c r="O133" s="249">
        <f>ROUND(E133*N133,2)</f>
        <v>0</v>
      </c>
      <c r="P133" s="249">
        <v>0</v>
      </c>
      <c r="Q133" s="249">
        <f>ROUND(E133*P133,2)</f>
        <v>0</v>
      </c>
      <c r="R133" s="251" t="s">
        <v>234</v>
      </c>
      <c r="S133" s="251" t="s">
        <v>153</v>
      </c>
      <c r="T133" s="252" t="s">
        <v>153</v>
      </c>
      <c r="U133" s="224">
        <v>0.21</v>
      </c>
      <c r="V133" s="224">
        <f>ROUND(E133*U133,2)</f>
        <v>0.21</v>
      </c>
      <c r="W133" s="224"/>
      <c r="X133" s="224" t="s">
        <v>191</v>
      </c>
      <c r="Y133" s="224" t="s">
        <v>168</v>
      </c>
      <c r="Z133" s="213"/>
      <c r="AA133" s="213"/>
      <c r="AB133" s="213"/>
      <c r="AC133" s="213"/>
      <c r="AD133" s="213"/>
      <c r="AE133" s="213"/>
      <c r="AF133" s="213"/>
      <c r="AG133" s="213" t="s">
        <v>192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46">
        <v>69</v>
      </c>
      <c r="B134" s="247" t="s">
        <v>406</v>
      </c>
      <c r="C134" s="256" t="s">
        <v>407</v>
      </c>
      <c r="D134" s="248" t="s">
        <v>207</v>
      </c>
      <c r="E134" s="249">
        <v>1</v>
      </c>
      <c r="F134" s="250"/>
      <c r="G134" s="251">
        <f>ROUND(E134*F134,2)</f>
        <v>0</v>
      </c>
      <c r="H134" s="250"/>
      <c r="I134" s="251">
        <f>ROUND(E134*H134,2)</f>
        <v>0</v>
      </c>
      <c r="J134" s="250"/>
      <c r="K134" s="251">
        <f>ROUND(E134*J134,2)</f>
        <v>0</v>
      </c>
      <c r="L134" s="251">
        <v>21</v>
      </c>
      <c r="M134" s="251">
        <f>G134*(1+L134/100)</f>
        <v>0</v>
      </c>
      <c r="N134" s="249">
        <v>2.3000000000000001E-4</v>
      </c>
      <c r="O134" s="249">
        <f>ROUND(E134*N134,2)</f>
        <v>0</v>
      </c>
      <c r="P134" s="249">
        <v>0</v>
      </c>
      <c r="Q134" s="249">
        <f>ROUND(E134*P134,2)</f>
        <v>0</v>
      </c>
      <c r="R134" s="251" t="s">
        <v>234</v>
      </c>
      <c r="S134" s="251" t="s">
        <v>153</v>
      </c>
      <c r="T134" s="252" t="s">
        <v>153</v>
      </c>
      <c r="U134" s="224">
        <v>0.20699999999999999</v>
      </c>
      <c r="V134" s="224">
        <f>ROUND(E134*U134,2)</f>
        <v>0.21</v>
      </c>
      <c r="W134" s="224"/>
      <c r="X134" s="224" t="s">
        <v>191</v>
      </c>
      <c r="Y134" s="224" t="s">
        <v>168</v>
      </c>
      <c r="Z134" s="213"/>
      <c r="AA134" s="213"/>
      <c r="AB134" s="213"/>
      <c r="AC134" s="213"/>
      <c r="AD134" s="213"/>
      <c r="AE134" s="213"/>
      <c r="AF134" s="213"/>
      <c r="AG134" s="213" t="s">
        <v>192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46">
        <v>70</v>
      </c>
      <c r="B135" s="247" t="s">
        <v>408</v>
      </c>
      <c r="C135" s="256" t="s">
        <v>409</v>
      </c>
      <c r="D135" s="248" t="s">
        <v>207</v>
      </c>
      <c r="E135" s="249">
        <v>1</v>
      </c>
      <c r="F135" s="250"/>
      <c r="G135" s="251">
        <f>ROUND(E135*F135,2)</f>
        <v>0</v>
      </c>
      <c r="H135" s="250"/>
      <c r="I135" s="251">
        <f>ROUND(E135*H135,2)</f>
        <v>0</v>
      </c>
      <c r="J135" s="250"/>
      <c r="K135" s="251">
        <f>ROUND(E135*J135,2)</f>
        <v>0</v>
      </c>
      <c r="L135" s="251">
        <v>21</v>
      </c>
      <c r="M135" s="251">
        <f>G135*(1+L135/100)</f>
        <v>0</v>
      </c>
      <c r="N135" s="249">
        <v>5.5000000000000003E-4</v>
      </c>
      <c r="O135" s="249">
        <f>ROUND(E135*N135,2)</f>
        <v>0</v>
      </c>
      <c r="P135" s="249">
        <v>0</v>
      </c>
      <c r="Q135" s="249">
        <f>ROUND(E135*P135,2)</f>
        <v>0</v>
      </c>
      <c r="R135" s="251" t="s">
        <v>234</v>
      </c>
      <c r="S135" s="251" t="s">
        <v>153</v>
      </c>
      <c r="T135" s="252" t="s">
        <v>153</v>
      </c>
      <c r="U135" s="224">
        <v>0.26900000000000002</v>
      </c>
      <c r="V135" s="224">
        <f>ROUND(E135*U135,2)</f>
        <v>0.27</v>
      </c>
      <c r="W135" s="224"/>
      <c r="X135" s="224" t="s">
        <v>191</v>
      </c>
      <c r="Y135" s="224" t="s">
        <v>168</v>
      </c>
      <c r="Z135" s="213"/>
      <c r="AA135" s="213"/>
      <c r="AB135" s="213"/>
      <c r="AC135" s="213"/>
      <c r="AD135" s="213"/>
      <c r="AE135" s="213"/>
      <c r="AF135" s="213"/>
      <c r="AG135" s="213" t="s">
        <v>192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37">
        <v>71</v>
      </c>
      <c r="B136" s="238" t="s">
        <v>410</v>
      </c>
      <c r="C136" s="254" t="s">
        <v>411</v>
      </c>
      <c r="D136" s="239" t="s">
        <v>207</v>
      </c>
      <c r="E136" s="240">
        <v>4</v>
      </c>
      <c r="F136" s="241"/>
      <c r="G136" s="242">
        <f>ROUND(E136*F136,2)</f>
        <v>0</v>
      </c>
      <c r="H136" s="241"/>
      <c r="I136" s="242">
        <f>ROUND(E136*H136,2)</f>
        <v>0</v>
      </c>
      <c r="J136" s="241"/>
      <c r="K136" s="242">
        <f>ROUND(E136*J136,2)</f>
        <v>0</v>
      </c>
      <c r="L136" s="242">
        <v>21</v>
      </c>
      <c r="M136" s="242">
        <f>G136*(1+L136/100)</f>
        <v>0</v>
      </c>
      <c r="N136" s="240">
        <v>0</v>
      </c>
      <c r="O136" s="240">
        <f>ROUND(E136*N136,2)</f>
        <v>0</v>
      </c>
      <c r="P136" s="240">
        <v>0</v>
      </c>
      <c r="Q136" s="240">
        <f>ROUND(E136*P136,2)</f>
        <v>0</v>
      </c>
      <c r="R136" s="242" t="s">
        <v>234</v>
      </c>
      <c r="S136" s="242" t="s">
        <v>153</v>
      </c>
      <c r="T136" s="243" t="s">
        <v>153</v>
      </c>
      <c r="U136" s="224">
        <v>0.20699999999999999</v>
      </c>
      <c r="V136" s="224">
        <f>ROUND(E136*U136,2)</f>
        <v>0.83</v>
      </c>
      <c r="W136" s="224"/>
      <c r="X136" s="224" t="s">
        <v>191</v>
      </c>
      <c r="Y136" s="224" t="s">
        <v>168</v>
      </c>
      <c r="Z136" s="213"/>
      <c r="AA136" s="213"/>
      <c r="AB136" s="213"/>
      <c r="AC136" s="213"/>
      <c r="AD136" s="213"/>
      <c r="AE136" s="213"/>
      <c r="AF136" s="213"/>
      <c r="AG136" s="213" t="s">
        <v>192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2" x14ac:dyDescent="0.2">
      <c r="A137" s="220"/>
      <c r="B137" s="221"/>
      <c r="C137" s="267" t="s">
        <v>412</v>
      </c>
      <c r="D137" s="260"/>
      <c r="E137" s="261">
        <v>1</v>
      </c>
      <c r="F137" s="224"/>
      <c r="G137" s="224"/>
      <c r="H137" s="224"/>
      <c r="I137" s="224"/>
      <c r="J137" s="224"/>
      <c r="K137" s="224"/>
      <c r="L137" s="224"/>
      <c r="M137" s="224"/>
      <c r="N137" s="223"/>
      <c r="O137" s="223"/>
      <c r="P137" s="223"/>
      <c r="Q137" s="223"/>
      <c r="R137" s="224"/>
      <c r="S137" s="224"/>
      <c r="T137" s="224"/>
      <c r="U137" s="224"/>
      <c r="V137" s="224"/>
      <c r="W137" s="224"/>
      <c r="X137" s="224"/>
      <c r="Y137" s="224"/>
      <c r="Z137" s="213"/>
      <c r="AA137" s="213"/>
      <c r="AB137" s="213"/>
      <c r="AC137" s="213"/>
      <c r="AD137" s="213"/>
      <c r="AE137" s="213"/>
      <c r="AF137" s="213"/>
      <c r="AG137" s="213" t="s">
        <v>218</v>
      </c>
      <c r="AH137" s="213">
        <v>5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3" x14ac:dyDescent="0.2">
      <c r="A138" s="220"/>
      <c r="B138" s="221"/>
      <c r="C138" s="267" t="s">
        <v>413</v>
      </c>
      <c r="D138" s="260"/>
      <c r="E138" s="261">
        <v>2</v>
      </c>
      <c r="F138" s="224"/>
      <c r="G138" s="224"/>
      <c r="H138" s="224"/>
      <c r="I138" s="224"/>
      <c r="J138" s="224"/>
      <c r="K138" s="224"/>
      <c r="L138" s="224"/>
      <c r="M138" s="224"/>
      <c r="N138" s="223"/>
      <c r="O138" s="223"/>
      <c r="P138" s="223"/>
      <c r="Q138" s="223"/>
      <c r="R138" s="224"/>
      <c r="S138" s="224"/>
      <c r="T138" s="224"/>
      <c r="U138" s="224"/>
      <c r="V138" s="224"/>
      <c r="W138" s="224"/>
      <c r="X138" s="224"/>
      <c r="Y138" s="224"/>
      <c r="Z138" s="213"/>
      <c r="AA138" s="213"/>
      <c r="AB138" s="213"/>
      <c r="AC138" s="213"/>
      <c r="AD138" s="213"/>
      <c r="AE138" s="213"/>
      <c r="AF138" s="213"/>
      <c r="AG138" s="213" t="s">
        <v>218</v>
      </c>
      <c r="AH138" s="213">
        <v>5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3" x14ac:dyDescent="0.2">
      <c r="A139" s="220"/>
      <c r="B139" s="221"/>
      <c r="C139" s="267" t="s">
        <v>414</v>
      </c>
      <c r="D139" s="260"/>
      <c r="E139" s="261">
        <v>1</v>
      </c>
      <c r="F139" s="224"/>
      <c r="G139" s="224"/>
      <c r="H139" s="224"/>
      <c r="I139" s="224"/>
      <c r="J139" s="224"/>
      <c r="K139" s="224"/>
      <c r="L139" s="224"/>
      <c r="M139" s="224"/>
      <c r="N139" s="223"/>
      <c r="O139" s="223"/>
      <c r="P139" s="223"/>
      <c r="Q139" s="223"/>
      <c r="R139" s="224"/>
      <c r="S139" s="224"/>
      <c r="T139" s="224"/>
      <c r="U139" s="224"/>
      <c r="V139" s="224"/>
      <c r="W139" s="224"/>
      <c r="X139" s="224"/>
      <c r="Y139" s="224"/>
      <c r="Z139" s="213"/>
      <c r="AA139" s="213"/>
      <c r="AB139" s="213"/>
      <c r="AC139" s="213"/>
      <c r="AD139" s="213"/>
      <c r="AE139" s="213"/>
      <c r="AF139" s="213"/>
      <c r="AG139" s="213" t="s">
        <v>218</v>
      </c>
      <c r="AH139" s="213">
        <v>5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37">
        <v>72</v>
      </c>
      <c r="B140" s="238" t="s">
        <v>415</v>
      </c>
      <c r="C140" s="254" t="s">
        <v>416</v>
      </c>
      <c r="D140" s="239" t="s">
        <v>207</v>
      </c>
      <c r="E140" s="240">
        <v>1</v>
      </c>
      <c r="F140" s="241"/>
      <c r="G140" s="242">
        <f>ROUND(E140*F140,2)</f>
        <v>0</v>
      </c>
      <c r="H140" s="241"/>
      <c r="I140" s="242">
        <f>ROUND(E140*H140,2)</f>
        <v>0</v>
      </c>
      <c r="J140" s="241"/>
      <c r="K140" s="242">
        <f>ROUND(E140*J140,2)</f>
        <v>0</v>
      </c>
      <c r="L140" s="242">
        <v>21</v>
      </c>
      <c r="M140" s="242">
        <f>G140*(1+L140/100)</f>
        <v>0</v>
      </c>
      <c r="N140" s="240">
        <v>0</v>
      </c>
      <c r="O140" s="240">
        <f>ROUND(E140*N140,2)</f>
        <v>0</v>
      </c>
      <c r="P140" s="240">
        <v>0</v>
      </c>
      <c r="Q140" s="240">
        <f>ROUND(E140*P140,2)</f>
        <v>0</v>
      </c>
      <c r="R140" s="242" t="s">
        <v>234</v>
      </c>
      <c r="S140" s="242" t="s">
        <v>153</v>
      </c>
      <c r="T140" s="243" t="s">
        <v>153</v>
      </c>
      <c r="U140" s="224">
        <v>0.22700000000000001</v>
      </c>
      <c r="V140" s="224">
        <f>ROUND(E140*U140,2)</f>
        <v>0.23</v>
      </c>
      <c r="W140" s="224"/>
      <c r="X140" s="224" t="s">
        <v>191</v>
      </c>
      <c r="Y140" s="224" t="s">
        <v>168</v>
      </c>
      <c r="Z140" s="213"/>
      <c r="AA140" s="213"/>
      <c r="AB140" s="213"/>
      <c r="AC140" s="213"/>
      <c r="AD140" s="213"/>
      <c r="AE140" s="213"/>
      <c r="AF140" s="213"/>
      <c r="AG140" s="213" t="s">
        <v>192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2" x14ac:dyDescent="0.2">
      <c r="A141" s="220"/>
      <c r="B141" s="221"/>
      <c r="C141" s="267" t="s">
        <v>396</v>
      </c>
      <c r="D141" s="260"/>
      <c r="E141" s="261">
        <v>1</v>
      </c>
      <c r="F141" s="224"/>
      <c r="G141" s="224"/>
      <c r="H141" s="224"/>
      <c r="I141" s="224"/>
      <c r="J141" s="224"/>
      <c r="K141" s="224"/>
      <c r="L141" s="224"/>
      <c r="M141" s="224"/>
      <c r="N141" s="223"/>
      <c r="O141" s="223"/>
      <c r="P141" s="223"/>
      <c r="Q141" s="223"/>
      <c r="R141" s="224"/>
      <c r="S141" s="224"/>
      <c r="T141" s="224"/>
      <c r="U141" s="224"/>
      <c r="V141" s="224"/>
      <c r="W141" s="224"/>
      <c r="X141" s="224"/>
      <c r="Y141" s="224"/>
      <c r="Z141" s="213"/>
      <c r="AA141" s="213"/>
      <c r="AB141" s="213"/>
      <c r="AC141" s="213"/>
      <c r="AD141" s="213"/>
      <c r="AE141" s="213"/>
      <c r="AF141" s="213"/>
      <c r="AG141" s="213" t="s">
        <v>218</v>
      </c>
      <c r="AH141" s="213">
        <v>5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46">
        <v>73</v>
      </c>
      <c r="B142" s="247" t="s">
        <v>417</v>
      </c>
      <c r="C142" s="256" t="s">
        <v>418</v>
      </c>
      <c r="D142" s="248" t="s">
        <v>207</v>
      </c>
      <c r="E142" s="249">
        <v>5</v>
      </c>
      <c r="F142" s="250"/>
      <c r="G142" s="251">
        <f>ROUND(E142*F142,2)</f>
        <v>0</v>
      </c>
      <c r="H142" s="250"/>
      <c r="I142" s="251">
        <f>ROUND(E142*H142,2)</f>
        <v>0</v>
      </c>
      <c r="J142" s="250"/>
      <c r="K142" s="251">
        <f>ROUND(E142*J142,2)</f>
        <v>0</v>
      </c>
      <c r="L142" s="251">
        <v>21</v>
      </c>
      <c r="M142" s="251">
        <f>G142*(1+L142/100)</f>
        <v>0</v>
      </c>
      <c r="N142" s="249">
        <v>0</v>
      </c>
      <c r="O142" s="249">
        <f>ROUND(E142*N142,2)</f>
        <v>0</v>
      </c>
      <c r="P142" s="249">
        <v>0</v>
      </c>
      <c r="Q142" s="249">
        <f>ROUND(E142*P142,2)</f>
        <v>0</v>
      </c>
      <c r="R142" s="251" t="s">
        <v>234</v>
      </c>
      <c r="S142" s="251" t="s">
        <v>153</v>
      </c>
      <c r="T142" s="252" t="s">
        <v>153</v>
      </c>
      <c r="U142" s="224">
        <v>0.26900000000000002</v>
      </c>
      <c r="V142" s="224">
        <f>ROUND(E142*U142,2)</f>
        <v>1.35</v>
      </c>
      <c r="W142" s="224"/>
      <c r="X142" s="224" t="s">
        <v>191</v>
      </c>
      <c r="Y142" s="224" t="s">
        <v>168</v>
      </c>
      <c r="Z142" s="213"/>
      <c r="AA142" s="213"/>
      <c r="AB142" s="213"/>
      <c r="AC142" s="213"/>
      <c r="AD142" s="213"/>
      <c r="AE142" s="213"/>
      <c r="AF142" s="213"/>
      <c r="AG142" s="213" t="s">
        <v>192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37">
        <v>74</v>
      </c>
      <c r="B143" s="238" t="s">
        <v>419</v>
      </c>
      <c r="C143" s="254" t="s">
        <v>420</v>
      </c>
      <c r="D143" s="239" t="s">
        <v>207</v>
      </c>
      <c r="E143" s="240">
        <v>1</v>
      </c>
      <c r="F143" s="241"/>
      <c r="G143" s="242">
        <f>ROUND(E143*F143,2)</f>
        <v>0</v>
      </c>
      <c r="H143" s="241"/>
      <c r="I143" s="242">
        <f>ROUND(E143*H143,2)</f>
        <v>0</v>
      </c>
      <c r="J143" s="241"/>
      <c r="K143" s="242">
        <f>ROUND(E143*J143,2)</f>
        <v>0</v>
      </c>
      <c r="L143" s="242">
        <v>21</v>
      </c>
      <c r="M143" s="242">
        <f>G143*(1+L143/100)</f>
        <v>0</v>
      </c>
      <c r="N143" s="240">
        <v>2.7799999999999999E-3</v>
      </c>
      <c r="O143" s="240">
        <f>ROUND(E143*N143,2)</f>
        <v>0</v>
      </c>
      <c r="P143" s="240">
        <v>0</v>
      </c>
      <c r="Q143" s="240">
        <f>ROUND(E143*P143,2)</f>
        <v>0</v>
      </c>
      <c r="R143" s="242" t="s">
        <v>234</v>
      </c>
      <c r="S143" s="242" t="s">
        <v>153</v>
      </c>
      <c r="T143" s="243" t="s">
        <v>153</v>
      </c>
      <c r="U143" s="224">
        <v>0.39300000000000002</v>
      </c>
      <c r="V143" s="224">
        <f>ROUND(E143*U143,2)</f>
        <v>0.39</v>
      </c>
      <c r="W143" s="224"/>
      <c r="X143" s="224" t="s">
        <v>191</v>
      </c>
      <c r="Y143" s="224" t="s">
        <v>168</v>
      </c>
      <c r="Z143" s="213"/>
      <c r="AA143" s="213"/>
      <c r="AB143" s="213"/>
      <c r="AC143" s="213"/>
      <c r="AD143" s="213"/>
      <c r="AE143" s="213"/>
      <c r="AF143" s="213"/>
      <c r="AG143" s="213" t="s">
        <v>192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2" x14ac:dyDescent="0.2">
      <c r="A144" s="220"/>
      <c r="B144" s="221"/>
      <c r="C144" s="267" t="s">
        <v>421</v>
      </c>
      <c r="D144" s="260"/>
      <c r="E144" s="261">
        <v>1</v>
      </c>
      <c r="F144" s="224"/>
      <c r="G144" s="224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24"/>
      <c r="Z144" s="213"/>
      <c r="AA144" s="213"/>
      <c r="AB144" s="213"/>
      <c r="AC144" s="213"/>
      <c r="AD144" s="213"/>
      <c r="AE144" s="213"/>
      <c r="AF144" s="213"/>
      <c r="AG144" s="213" t="s">
        <v>218</v>
      </c>
      <c r="AH144" s="213">
        <v>5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37">
        <v>75</v>
      </c>
      <c r="B145" s="238" t="s">
        <v>422</v>
      </c>
      <c r="C145" s="254" t="s">
        <v>423</v>
      </c>
      <c r="D145" s="239" t="s">
        <v>221</v>
      </c>
      <c r="E145" s="240">
        <v>31</v>
      </c>
      <c r="F145" s="241"/>
      <c r="G145" s="242">
        <f>ROUND(E145*F145,2)</f>
        <v>0</v>
      </c>
      <c r="H145" s="241"/>
      <c r="I145" s="242">
        <f>ROUND(E145*H145,2)</f>
        <v>0</v>
      </c>
      <c r="J145" s="241"/>
      <c r="K145" s="242">
        <f>ROUND(E145*J145,2)</f>
        <v>0</v>
      </c>
      <c r="L145" s="242">
        <v>21</v>
      </c>
      <c r="M145" s="242">
        <f>G145*(1+L145/100)</f>
        <v>0</v>
      </c>
      <c r="N145" s="240">
        <v>1.0000000000000001E-5</v>
      </c>
      <c r="O145" s="240">
        <f>ROUND(E145*N145,2)</f>
        <v>0</v>
      </c>
      <c r="P145" s="240">
        <v>0</v>
      </c>
      <c r="Q145" s="240">
        <f>ROUND(E145*P145,2)</f>
        <v>0</v>
      </c>
      <c r="R145" s="242" t="s">
        <v>234</v>
      </c>
      <c r="S145" s="242" t="s">
        <v>153</v>
      </c>
      <c r="T145" s="243" t="s">
        <v>153</v>
      </c>
      <c r="U145" s="224">
        <v>0.06</v>
      </c>
      <c r="V145" s="224">
        <f>ROUND(E145*U145,2)</f>
        <v>1.86</v>
      </c>
      <c r="W145" s="224"/>
      <c r="X145" s="224" t="s">
        <v>191</v>
      </c>
      <c r="Y145" s="224" t="s">
        <v>168</v>
      </c>
      <c r="Z145" s="213"/>
      <c r="AA145" s="213"/>
      <c r="AB145" s="213"/>
      <c r="AC145" s="213"/>
      <c r="AD145" s="213"/>
      <c r="AE145" s="213"/>
      <c r="AF145" s="213"/>
      <c r="AG145" s="213" t="s">
        <v>192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2" x14ac:dyDescent="0.2">
      <c r="A146" s="220"/>
      <c r="B146" s="221"/>
      <c r="C146" s="255" t="s">
        <v>424</v>
      </c>
      <c r="D146" s="245"/>
      <c r="E146" s="245"/>
      <c r="F146" s="245"/>
      <c r="G146" s="245"/>
      <c r="H146" s="224"/>
      <c r="I146" s="224"/>
      <c r="J146" s="224"/>
      <c r="K146" s="224"/>
      <c r="L146" s="224"/>
      <c r="M146" s="224"/>
      <c r="N146" s="223"/>
      <c r="O146" s="223"/>
      <c r="P146" s="223"/>
      <c r="Q146" s="223"/>
      <c r="R146" s="224"/>
      <c r="S146" s="224"/>
      <c r="T146" s="224"/>
      <c r="U146" s="224"/>
      <c r="V146" s="224"/>
      <c r="W146" s="224"/>
      <c r="X146" s="224"/>
      <c r="Y146" s="224"/>
      <c r="Z146" s="213"/>
      <c r="AA146" s="213"/>
      <c r="AB146" s="213"/>
      <c r="AC146" s="213"/>
      <c r="AD146" s="213"/>
      <c r="AE146" s="213"/>
      <c r="AF146" s="213"/>
      <c r="AG146" s="213" t="s">
        <v>159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2" x14ac:dyDescent="0.2">
      <c r="A147" s="220"/>
      <c r="B147" s="221"/>
      <c r="C147" s="267" t="s">
        <v>237</v>
      </c>
      <c r="D147" s="260"/>
      <c r="E147" s="261">
        <v>21</v>
      </c>
      <c r="F147" s="224"/>
      <c r="G147" s="224"/>
      <c r="H147" s="224"/>
      <c r="I147" s="224"/>
      <c r="J147" s="224"/>
      <c r="K147" s="224"/>
      <c r="L147" s="224"/>
      <c r="M147" s="224"/>
      <c r="N147" s="223"/>
      <c r="O147" s="223"/>
      <c r="P147" s="223"/>
      <c r="Q147" s="223"/>
      <c r="R147" s="224"/>
      <c r="S147" s="224"/>
      <c r="T147" s="224"/>
      <c r="U147" s="224"/>
      <c r="V147" s="224"/>
      <c r="W147" s="224"/>
      <c r="X147" s="224"/>
      <c r="Y147" s="224"/>
      <c r="Z147" s="213"/>
      <c r="AA147" s="213"/>
      <c r="AB147" s="213"/>
      <c r="AC147" s="213"/>
      <c r="AD147" s="213"/>
      <c r="AE147" s="213"/>
      <c r="AF147" s="213"/>
      <c r="AG147" s="213" t="s">
        <v>218</v>
      </c>
      <c r="AH147" s="213">
        <v>5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3" x14ac:dyDescent="0.2">
      <c r="A148" s="220"/>
      <c r="B148" s="221"/>
      <c r="C148" s="267" t="s">
        <v>238</v>
      </c>
      <c r="D148" s="260"/>
      <c r="E148" s="261">
        <v>10</v>
      </c>
      <c r="F148" s="224"/>
      <c r="G148" s="224"/>
      <c r="H148" s="224"/>
      <c r="I148" s="224"/>
      <c r="J148" s="224"/>
      <c r="K148" s="224"/>
      <c r="L148" s="224"/>
      <c r="M148" s="224"/>
      <c r="N148" s="223"/>
      <c r="O148" s="223"/>
      <c r="P148" s="223"/>
      <c r="Q148" s="223"/>
      <c r="R148" s="224"/>
      <c r="S148" s="224"/>
      <c r="T148" s="224"/>
      <c r="U148" s="224"/>
      <c r="V148" s="224"/>
      <c r="W148" s="224"/>
      <c r="X148" s="224"/>
      <c r="Y148" s="224"/>
      <c r="Z148" s="213"/>
      <c r="AA148" s="213"/>
      <c r="AB148" s="213"/>
      <c r="AC148" s="213"/>
      <c r="AD148" s="213"/>
      <c r="AE148" s="213"/>
      <c r="AF148" s="213"/>
      <c r="AG148" s="213" t="s">
        <v>218</v>
      </c>
      <c r="AH148" s="213">
        <v>5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ht="22.5" outlineLevel="1" x14ac:dyDescent="0.2">
      <c r="A149" s="246">
        <v>76</v>
      </c>
      <c r="B149" s="247" t="s">
        <v>425</v>
      </c>
      <c r="C149" s="256" t="s">
        <v>426</v>
      </c>
      <c r="D149" s="248" t="s">
        <v>207</v>
      </c>
      <c r="E149" s="249">
        <v>1</v>
      </c>
      <c r="F149" s="250"/>
      <c r="G149" s="251">
        <f>ROUND(E149*F149,2)</f>
        <v>0</v>
      </c>
      <c r="H149" s="250"/>
      <c r="I149" s="251">
        <f>ROUND(E149*H149,2)</f>
        <v>0</v>
      </c>
      <c r="J149" s="250"/>
      <c r="K149" s="251">
        <f>ROUND(E149*J149,2)</f>
        <v>0</v>
      </c>
      <c r="L149" s="251">
        <v>21</v>
      </c>
      <c r="M149" s="251">
        <f>G149*(1+L149/100)</f>
        <v>0</v>
      </c>
      <c r="N149" s="249">
        <v>6.8000000000000005E-4</v>
      </c>
      <c r="O149" s="249">
        <f>ROUND(E149*N149,2)</f>
        <v>0</v>
      </c>
      <c r="P149" s="249">
        <v>0</v>
      </c>
      <c r="Q149" s="249">
        <f>ROUND(E149*P149,2)</f>
        <v>0</v>
      </c>
      <c r="R149" s="251" t="s">
        <v>245</v>
      </c>
      <c r="S149" s="251" t="s">
        <v>153</v>
      </c>
      <c r="T149" s="252" t="s">
        <v>153</v>
      </c>
      <c r="U149" s="224">
        <v>0.23</v>
      </c>
      <c r="V149" s="224">
        <f>ROUND(E149*U149,2)</f>
        <v>0.23</v>
      </c>
      <c r="W149" s="224"/>
      <c r="X149" s="224" t="s">
        <v>191</v>
      </c>
      <c r="Y149" s="224" t="s">
        <v>168</v>
      </c>
      <c r="Z149" s="213"/>
      <c r="AA149" s="213"/>
      <c r="AB149" s="213"/>
      <c r="AC149" s="213"/>
      <c r="AD149" s="213"/>
      <c r="AE149" s="213"/>
      <c r="AF149" s="213"/>
      <c r="AG149" s="213" t="s">
        <v>192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37">
        <v>77</v>
      </c>
      <c r="B150" s="238" t="s">
        <v>427</v>
      </c>
      <c r="C150" s="254" t="s">
        <v>428</v>
      </c>
      <c r="D150" s="239" t="s">
        <v>221</v>
      </c>
      <c r="E150" s="240">
        <v>31</v>
      </c>
      <c r="F150" s="241"/>
      <c r="G150" s="242">
        <f>ROUND(E150*F150,2)</f>
        <v>0</v>
      </c>
      <c r="H150" s="241"/>
      <c r="I150" s="242">
        <f>ROUND(E150*H150,2)</f>
        <v>0</v>
      </c>
      <c r="J150" s="241"/>
      <c r="K150" s="242">
        <f>ROUND(E150*J150,2)</f>
        <v>0</v>
      </c>
      <c r="L150" s="242">
        <v>21</v>
      </c>
      <c r="M150" s="242">
        <f>G150*(1+L150/100)</f>
        <v>0</v>
      </c>
      <c r="N150" s="240">
        <v>0</v>
      </c>
      <c r="O150" s="240">
        <f>ROUND(E150*N150,2)</f>
        <v>0</v>
      </c>
      <c r="P150" s="240">
        <v>0</v>
      </c>
      <c r="Q150" s="240">
        <f>ROUND(E150*P150,2)</f>
        <v>0</v>
      </c>
      <c r="R150" s="242"/>
      <c r="S150" s="242" t="s">
        <v>179</v>
      </c>
      <c r="T150" s="243" t="s">
        <v>154</v>
      </c>
      <c r="U150" s="224">
        <v>2.9000000000000001E-2</v>
      </c>
      <c r="V150" s="224">
        <f>ROUND(E150*U150,2)</f>
        <v>0.9</v>
      </c>
      <c r="W150" s="224"/>
      <c r="X150" s="224" t="s">
        <v>191</v>
      </c>
      <c r="Y150" s="224" t="s">
        <v>168</v>
      </c>
      <c r="Z150" s="213"/>
      <c r="AA150" s="213"/>
      <c r="AB150" s="213"/>
      <c r="AC150" s="213"/>
      <c r="AD150" s="213"/>
      <c r="AE150" s="213"/>
      <c r="AF150" s="213"/>
      <c r="AG150" s="213" t="s">
        <v>192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2" x14ac:dyDescent="0.2">
      <c r="A151" s="220"/>
      <c r="B151" s="221"/>
      <c r="C151" s="255" t="s">
        <v>429</v>
      </c>
      <c r="D151" s="245"/>
      <c r="E151" s="245"/>
      <c r="F151" s="245"/>
      <c r="G151" s="245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24"/>
      <c r="Z151" s="213"/>
      <c r="AA151" s="213"/>
      <c r="AB151" s="213"/>
      <c r="AC151" s="213"/>
      <c r="AD151" s="213"/>
      <c r="AE151" s="213"/>
      <c r="AF151" s="213"/>
      <c r="AG151" s="213" t="s">
        <v>159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2" x14ac:dyDescent="0.2">
      <c r="A152" s="220"/>
      <c r="B152" s="221"/>
      <c r="C152" s="267" t="s">
        <v>237</v>
      </c>
      <c r="D152" s="260"/>
      <c r="E152" s="261">
        <v>21</v>
      </c>
      <c r="F152" s="224"/>
      <c r="G152" s="224"/>
      <c r="H152" s="224"/>
      <c r="I152" s="224"/>
      <c r="J152" s="224"/>
      <c r="K152" s="224"/>
      <c r="L152" s="224"/>
      <c r="M152" s="224"/>
      <c r="N152" s="223"/>
      <c r="O152" s="223"/>
      <c r="P152" s="223"/>
      <c r="Q152" s="223"/>
      <c r="R152" s="224"/>
      <c r="S152" s="224"/>
      <c r="T152" s="224"/>
      <c r="U152" s="224"/>
      <c r="V152" s="224"/>
      <c r="W152" s="224"/>
      <c r="X152" s="224"/>
      <c r="Y152" s="224"/>
      <c r="Z152" s="213"/>
      <c r="AA152" s="213"/>
      <c r="AB152" s="213"/>
      <c r="AC152" s="213"/>
      <c r="AD152" s="213"/>
      <c r="AE152" s="213"/>
      <c r="AF152" s="213"/>
      <c r="AG152" s="213" t="s">
        <v>218</v>
      </c>
      <c r="AH152" s="213">
        <v>5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3" x14ac:dyDescent="0.2">
      <c r="A153" s="220"/>
      <c r="B153" s="221"/>
      <c r="C153" s="267" t="s">
        <v>238</v>
      </c>
      <c r="D153" s="260"/>
      <c r="E153" s="261">
        <v>10</v>
      </c>
      <c r="F153" s="224"/>
      <c r="G153" s="224"/>
      <c r="H153" s="224"/>
      <c r="I153" s="224"/>
      <c r="J153" s="224"/>
      <c r="K153" s="224"/>
      <c r="L153" s="224"/>
      <c r="M153" s="224"/>
      <c r="N153" s="223"/>
      <c r="O153" s="223"/>
      <c r="P153" s="223"/>
      <c r="Q153" s="223"/>
      <c r="R153" s="224"/>
      <c r="S153" s="224"/>
      <c r="T153" s="224"/>
      <c r="U153" s="224"/>
      <c r="V153" s="224"/>
      <c r="W153" s="224"/>
      <c r="X153" s="224"/>
      <c r="Y153" s="224"/>
      <c r="Z153" s="213"/>
      <c r="AA153" s="213"/>
      <c r="AB153" s="213"/>
      <c r="AC153" s="213"/>
      <c r="AD153" s="213"/>
      <c r="AE153" s="213"/>
      <c r="AF153" s="213"/>
      <c r="AG153" s="213" t="s">
        <v>218</v>
      </c>
      <c r="AH153" s="213">
        <v>5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46">
        <v>78</v>
      </c>
      <c r="B154" s="247" t="s">
        <v>430</v>
      </c>
      <c r="C154" s="256" t="s">
        <v>431</v>
      </c>
      <c r="D154" s="248" t="s">
        <v>207</v>
      </c>
      <c r="E154" s="249">
        <v>1</v>
      </c>
      <c r="F154" s="250"/>
      <c r="G154" s="251">
        <f>ROUND(E154*F154,2)</f>
        <v>0</v>
      </c>
      <c r="H154" s="250"/>
      <c r="I154" s="251">
        <f>ROUND(E154*H154,2)</f>
        <v>0</v>
      </c>
      <c r="J154" s="250"/>
      <c r="K154" s="251">
        <f>ROUND(E154*J154,2)</f>
        <v>0</v>
      </c>
      <c r="L154" s="251">
        <v>21</v>
      </c>
      <c r="M154" s="251">
        <f>G154*(1+L154/100)</f>
        <v>0</v>
      </c>
      <c r="N154" s="249">
        <v>2.5699999999999998E-3</v>
      </c>
      <c r="O154" s="249">
        <f>ROUND(E154*N154,2)</f>
        <v>0</v>
      </c>
      <c r="P154" s="249">
        <v>0</v>
      </c>
      <c r="Q154" s="249">
        <f>ROUND(E154*P154,2)</f>
        <v>0</v>
      </c>
      <c r="R154" s="251"/>
      <c r="S154" s="251" t="s">
        <v>179</v>
      </c>
      <c r="T154" s="252" t="s">
        <v>154</v>
      </c>
      <c r="U154" s="224">
        <v>0.433</v>
      </c>
      <c r="V154" s="224">
        <f>ROUND(E154*U154,2)</f>
        <v>0.43</v>
      </c>
      <c r="W154" s="224"/>
      <c r="X154" s="224" t="s">
        <v>191</v>
      </c>
      <c r="Y154" s="224" t="s">
        <v>168</v>
      </c>
      <c r="Z154" s="213"/>
      <c r="AA154" s="213"/>
      <c r="AB154" s="213"/>
      <c r="AC154" s="213"/>
      <c r="AD154" s="213"/>
      <c r="AE154" s="213"/>
      <c r="AF154" s="213"/>
      <c r="AG154" s="213" t="s">
        <v>192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37">
        <v>79</v>
      </c>
      <c r="B155" s="238" t="s">
        <v>432</v>
      </c>
      <c r="C155" s="254" t="s">
        <v>433</v>
      </c>
      <c r="D155" s="239" t="s">
        <v>207</v>
      </c>
      <c r="E155" s="240">
        <v>1</v>
      </c>
      <c r="F155" s="241"/>
      <c r="G155" s="242">
        <f>ROUND(E155*F155,2)</f>
        <v>0</v>
      </c>
      <c r="H155" s="241"/>
      <c r="I155" s="242">
        <f>ROUND(E155*H155,2)</f>
        <v>0</v>
      </c>
      <c r="J155" s="241"/>
      <c r="K155" s="242">
        <f>ROUND(E155*J155,2)</f>
        <v>0</v>
      </c>
      <c r="L155" s="242">
        <v>21</v>
      </c>
      <c r="M155" s="242">
        <f>G155*(1+L155/100)</f>
        <v>0</v>
      </c>
      <c r="N155" s="240">
        <v>1.8699999999999999E-3</v>
      </c>
      <c r="O155" s="240">
        <f>ROUND(E155*N155,2)</f>
        <v>0</v>
      </c>
      <c r="P155" s="240">
        <v>0</v>
      </c>
      <c r="Q155" s="240">
        <f>ROUND(E155*P155,2)</f>
        <v>0</v>
      </c>
      <c r="R155" s="242"/>
      <c r="S155" s="242" t="s">
        <v>179</v>
      </c>
      <c r="T155" s="243" t="s">
        <v>434</v>
      </c>
      <c r="U155" s="224">
        <v>0.433</v>
      </c>
      <c r="V155" s="224">
        <f>ROUND(E155*U155,2)</f>
        <v>0.43</v>
      </c>
      <c r="W155" s="224"/>
      <c r="X155" s="224" t="s">
        <v>191</v>
      </c>
      <c r="Y155" s="224" t="s">
        <v>168</v>
      </c>
      <c r="Z155" s="213"/>
      <c r="AA155" s="213"/>
      <c r="AB155" s="213"/>
      <c r="AC155" s="213"/>
      <c r="AD155" s="213"/>
      <c r="AE155" s="213"/>
      <c r="AF155" s="213"/>
      <c r="AG155" s="213" t="s">
        <v>192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2" x14ac:dyDescent="0.2">
      <c r="A156" s="220"/>
      <c r="B156" s="221"/>
      <c r="C156" s="267" t="s">
        <v>435</v>
      </c>
      <c r="D156" s="260"/>
      <c r="E156" s="261">
        <v>1</v>
      </c>
      <c r="F156" s="224"/>
      <c r="G156" s="224"/>
      <c r="H156" s="224"/>
      <c r="I156" s="224"/>
      <c r="J156" s="224"/>
      <c r="K156" s="224"/>
      <c r="L156" s="224"/>
      <c r="M156" s="224"/>
      <c r="N156" s="223"/>
      <c r="O156" s="223"/>
      <c r="P156" s="223"/>
      <c r="Q156" s="223"/>
      <c r="R156" s="224"/>
      <c r="S156" s="224"/>
      <c r="T156" s="224"/>
      <c r="U156" s="224"/>
      <c r="V156" s="224"/>
      <c r="W156" s="224"/>
      <c r="X156" s="224"/>
      <c r="Y156" s="224"/>
      <c r="Z156" s="213"/>
      <c r="AA156" s="213"/>
      <c r="AB156" s="213"/>
      <c r="AC156" s="213"/>
      <c r="AD156" s="213"/>
      <c r="AE156" s="213"/>
      <c r="AF156" s="213"/>
      <c r="AG156" s="213" t="s">
        <v>218</v>
      </c>
      <c r="AH156" s="213">
        <v>5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ht="22.5" outlineLevel="1" x14ac:dyDescent="0.2">
      <c r="A157" s="246">
        <v>80</v>
      </c>
      <c r="B157" s="247" t="s">
        <v>436</v>
      </c>
      <c r="C157" s="256" t="s">
        <v>437</v>
      </c>
      <c r="D157" s="248" t="s">
        <v>207</v>
      </c>
      <c r="E157" s="249">
        <v>1</v>
      </c>
      <c r="F157" s="250"/>
      <c r="G157" s="251">
        <f>ROUND(E157*F157,2)</f>
        <v>0</v>
      </c>
      <c r="H157" s="250"/>
      <c r="I157" s="251">
        <f>ROUND(E157*H157,2)</f>
        <v>0</v>
      </c>
      <c r="J157" s="250"/>
      <c r="K157" s="251">
        <f>ROUND(E157*J157,2)</f>
        <v>0</v>
      </c>
      <c r="L157" s="251">
        <v>21</v>
      </c>
      <c r="M157" s="251">
        <f>G157*(1+L157/100)</f>
        <v>0</v>
      </c>
      <c r="N157" s="249">
        <v>2.0400000000000001E-3</v>
      </c>
      <c r="O157" s="249">
        <f>ROUND(E157*N157,2)</f>
        <v>0</v>
      </c>
      <c r="P157" s="249">
        <v>0</v>
      </c>
      <c r="Q157" s="249">
        <f>ROUND(E157*P157,2)</f>
        <v>0</v>
      </c>
      <c r="R157" s="251"/>
      <c r="S157" s="251" t="s">
        <v>179</v>
      </c>
      <c r="T157" s="252" t="s">
        <v>154</v>
      </c>
      <c r="U157" s="224">
        <v>0</v>
      </c>
      <c r="V157" s="224">
        <f>ROUND(E157*U157,2)</f>
        <v>0</v>
      </c>
      <c r="W157" s="224"/>
      <c r="X157" s="224" t="s">
        <v>358</v>
      </c>
      <c r="Y157" s="224" t="s">
        <v>168</v>
      </c>
      <c r="Z157" s="213"/>
      <c r="AA157" s="213"/>
      <c r="AB157" s="213"/>
      <c r="AC157" s="213"/>
      <c r="AD157" s="213"/>
      <c r="AE157" s="213"/>
      <c r="AF157" s="213"/>
      <c r="AG157" s="213" t="s">
        <v>359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37">
        <v>81</v>
      </c>
      <c r="B158" s="238" t="s">
        <v>438</v>
      </c>
      <c r="C158" s="254" t="s">
        <v>439</v>
      </c>
      <c r="D158" s="239" t="s">
        <v>207</v>
      </c>
      <c r="E158" s="240">
        <v>1</v>
      </c>
      <c r="F158" s="241"/>
      <c r="G158" s="242">
        <f>ROUND(E158*F158,2)</f>
        <v>0</v>
      </c>
      <c r="H158" s="241"/>
      <c r="I158" s="242">
        <f>ROUND(E158*H158,2)</f>
        <v>0</v>
      </c>
      <c r="J158" s="241"/>
      <c r="K158" s="242">
        <f>ROUND(E158*J158,2)</f>
        <v>0</v>
      </c>
      <c r="L158" s="242">
        <v>21</v>
      </c>
      <c r="M158" s="242">
        <f>G158*(1+L158/100)</f>
        <v>0</v>
      </c>
      <c r="N158" s="240">
        <v>2.7499999999999998E-3</v>
      </c>
      <c r="O158" s="240">
        <f>ROUND(E158*N158,2)</f>
        <v>0</v>
      </c>
      <c r="P158" s="240">
        <v>0</v>
      </c>
      <c r="Q158" s="240">
        <f>ROUND(E158*P158,2)</f>
        <v>0</v>
      </c>
      <c r="R158" s="242"/>
      <c r="S158" s="242" t="s">
        <v>179</v>
      </c>
      <c r="T158" s="243" t="s">
        <v>154</v>
      </c>
      <c r="U158" s="224">
        <v>0</v>
      </c>
      <c r="V158" s="224">
        <f>ROUND(E158*U158,2)</f>
        <v>0</v>
      </c>
      <c r="W158" s="224"/>
      <c r="X158" s="224" t="s">
        <v>358</v>
      </c>
      <c r="Y158" s="224" t="s">
        <v>168</v>
      </c>
      <c r="Z158" s="213"/>
      <c r="AA158" s="213"/>
      <c r="AB158" s="213"/>
      <c r="AC158" s="213"/>
      <c r="AD158" s="213"/>
      <c r="AE158" s="213"/>
      <c r="AF158" s="213"/>
      <c r="AG158" s="213" t="s">
        <v>359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20">
        <v>82</v>
      </c>
      <c r="B159" s="221" t="s">
        <v>440</v>
      </c>
      <c r="C159" s="268" t="s">
        <v>441</v>
      </c>
      <c r="D159" s="222" t="s">
        <v>0</v>
      </c>
      <c r="E159" s="263"/>
      <c r="F159" s="225"/>
      <c r="G159" s="224">
        <f>ROUND(E159*F159,2)</f>
        <v>0</v>
      </c>
      <c r="H159" s="225"/>
      <c r="I159" s="224">
        <f>ROUND(E159*H159,2)</f>
        <v>0</v>
      </c>
      <c r="J159" s="225"/>
      <c r="K159" s="224">
        <f>ROUND(E159*J159,2)</f>
        <v>0</v>
      </c>
      <c r="L159" s="224">
        <v>21</v>
      </c>
      <c r="M159" s="224">
        <f>G159*(1+L159/100)</f>
        <v>0</v>
      </c>
      <c r="N159" s="223">
        <v>0</v>
      </c>
      <c r="O159" s="223">
        <f>ROUND(E159*N159,2)</f>
        <v>0</v>
      </c>
      <c r="P159" s="223">
        <v>0</v>
      </c>
      <c r="Q159" s="223">
        <f>ROUND(E159*P159,2)</f>
        <v>0</v>
      </c>
      <c r="R159" s="224" t="s">
        <v>234</v>
      </c>
      <c r="S159" s="224" t="s">
        <v>153</v>
      </c>
      <c r="T159" s="224" t="s">
        <v>153</v>
      </c>
      <c r="U159" s="224">
        <v>0</v>
      </c>
      <c r="V159" s="224">
        <f>ROUND(E159*U159,2)</f>
        <v>0</v>
      </c>
      <c r="W159" s="224"/>
      <c r="X159" s="224" t="s">
        <v>287</v>
      </c>
      <c r="Y159" s="224" t="s">
        <v>168</v>
      </c>
      <c r="Z159" s="213"/>
      <c r="AA159" s="213"/>
      <c r="AB159" s="213"/>
      <c r="AC159" s="213"/>
      <c r="AD159" s="213"/>
      <c r="AE159" s="213"/>
      <c r="AF159" s="213"/>
      <c r="AG159" s="213" t="s">
        <v>288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2" x14ac:dyDescent="0.2">
      <c r="A160" s="220"/>
      <c r="B160" s="221"/>
      <c r="C160" s="270" t="s">
        <v>442</v>
      </c>
      <c r="D160" s="265"/>
      <c r="E160" s="265"/>
      <c r="F160" s="265"/>
      <c r="G160" s="265"/>
      <c r="H160" s="224"/>
      <c r="I160" s="224"/>
      <c r="J160" s="224"/>
      <c r="K160" s="224"/>
      <c r="L160" s="224"/>
      <c r="M160" s="224"/>
      <c r="N160" s="223"/>
      <c r="O160" s="223"/>
      <c r="P160" s="223"/>
      <c r="Q160" s="223"/>
      <c r="R160" s="224"/>
      <c r="S160" s="224"/>
      <c r="T160" s="224"/>
      <c r="U160" s="224"/>
      <c r="V160" s="224"/>
      <c r="W160" s="224"/>
      <c r="X160" s="224"/>
      <c r="Y160" s="224"/>
      <c r="Z160" s="213"/>
      <c r="AA160" s="213"/>
      <c r="AB160" s="213"/>
      <c r="AC160" s="213"/>
      <c r="AD160" s="213"/>
      <c r="AE160" s="213"/>
      <c r="AF160" s="213"/>
      <c r="AG160" s="213" t="s">
        <v>211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x14ac:dyDescent="0.2">
      <c r="A161" s="230" t="s">
        <v>148</v>
      </c>
      <c r="B161" s="231" t="s">
        <v>87</v>
      </c>
      <c r="C161" s="253" t="s">
        <v>88</v>
      </c>
      <c r="D161" s="232"/>
      <c r="E161" s="233"/>
      <c r="F161" s="234"/>
      <c r="G161" s="234">
        <f>SUMIF(AG162:AG251,"&lt;&gt;NOR",G162:G251)</f>
        <v>0</v>
      </c>
      <c r="H161" s="234"/>
      <c r="I161" s="234">
        <f>SUM(I162:I251)</f>
        <v>0</v>
      </c>
      <c r="J161" s="234"/>
      <c r="K161" s="234">
        <f>SUM(K162:K251)</f>
        <v>0</v>
      </c>
      <c r="L161" s="234"/>
      <c r="M161" s="234">
        <f>SUM(M162:M251)</f>
        <v>0</v>
      </c>
      <c r="N161" s="233"/>
      <c r="O161" s="233">
        <f>SUM(O162:O251)</f>
        <v>0.22</v>
      </c>
      <c r="P161" s="233"/>
      <c r="Q161" s="233">
        <f>SUM(Q162:Q251)</f>
        <v>0</v>
      </c>
      <c r="R161" s="234"/>
      <c r="S161" s="234"/>
      <c r="T161" s="235"/>
      <c r="U161" s="229"/>
      <c r="V161" s="229">
        <f>SUM(V162:V251)</f>
        <v>37.200000000000003</v>
      </c>
      <c r="W161" s="229"/>
      <c r="X161" s="229"/>
      <c r="Y161" s="229"/>
      <c r="AG161" t="s">
        <v>149</v>
      </c>
    </row>
    <row r="162" spans="1:60" outlineLevel="1" x14ac:dyDescent="0.2">
      <c r="A162" s="237">
        <v>83</v>
      </c>
      <c r="B162" s="238" t="s">
        <v>443</v>
      </c>
      <c r="C162" s="254" t="s">
        <v>444</v>
      </c>
      <c r="D162" s="239" t="s">
        <v>201</v>
      </c>
      <c r="E162" s="240">
        <v>1</v>
      </c>
      <c r="F162" s="241"/>
      <c r="G162" s="242">
        <f>ROUND(E162*F162,2)</f>
        <v>0</v>
      </c>
      <c r="H162" s="241"/>
      <c r="I162" s="242">
        <f>ROUND(E162*H162,2)</f>
        <v>0</v>
      </c>
      <c r="J162" s="241"/>
      <c r="K162" s="242">
        <f>ROUND(E162*J162,2)</f>
        <v>0</v>
      </c>
      <c r="L162" s="242">
        <v>21</v>
      </c>
      <c r="M162" s="242">
        <f>G162*(1+L162/100)</f>
        <v>0</v>
      </c>
      <c r="N162" s="240">
        <v>4.1999999999999997E-3</v>
      </c>
      <c r="O162" s="240">
        <f>ROUND(E162*N162,2)</f>
        <v>0</v>
      </c>
      <c r="P162" s="240">
        <v>0</v>
      </c>
      <c r="Q162" s="240">
        <f>ROUND(E162*P162,2)</f>
        <v>0</v>
      </c>
      <c r="R162" s="242" t="s">
        <v>234</v>
      </c>
      <c r="S162" s="242" t="s">
        <v>153</v>
      </c>
      <c r="T162" s="243" t="s">
        <v>153</v>
      </c>
      <c r="U162" s="224">
        <v>6.01</v>
      </c>
      <c r="V162" s="224">
        <f>ROUND(E162*U162,2)</f>
        <v>6.01</v>
      </c>
      <c r="W162" s="224"/>
      <c r="X162" s="224" t="s">
        <v>191</v>
      </c>
      <c r="Y162" s="224" t="s">
        <v>168</v>
      </c>
      <c r="Z162" s="213"/>
      <c r="AA162" s="213"/>
      <c r="AB162" s="213"/>
      <c r="AC162" s="213"/>
      <c r="AD162" s="213"/>
      <c r="AE162" s="213"/>
      <c r="AF162" s="213"/>
      <c r="AG162" s="213" t="s">
        <v>192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2" x14ac:dyDescent="0.2">
      <c r="A163" s="220"/>
      <c r="B163" s="221"/>
      <c r="C163" s="266" t="s">
        <v>445</v>
      </c>
      <c r="D163" s="262"/>
      <c r="E163" s="262"/>
      <c r="F163" s="262"/>
      <c r="G163" s="262"/>
      <c r="H163" s="224"/>
      <c r="I163" s="224"/>
      <c r="J163" s="224"/>
      <c r="K163" s="224"/>
      <c r="L163" s="224"/>
      <c r="M163" s="224"/>
      <c r="N163" s="223"/>
      <c r="O163" s="223"/>
      <c r="P163" s="223"/>
      <c r="Q163" s="223"/>
      <c r="R163" s="224"/>
      <c r="S163" s="224"/>
      <c r="T163" s="224"/>
      <c r="U163" s="224"/>
      <c r="V163" s="224"/>
      <c r="W163" s="224"/>
      <c r="X163" s="224"/>
      <c r="Y163" s="224"/>
      <c r="Z163" s="213"/>
      <c r="AA163" s="213"/>
      <c r="AB163" s="213"/>
      <c r="AC163" s="213"/>
      <c r="AD163" s="213"/>
      <c r="AE163" s="213"/>
      <c r="AF163" s="213"/>
      <c r="AG163" s="213" t="s">
        <v>211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44" t="str">
        <f>C163</f>
        <v>osazení zásobníku na betonový základ s napojením na potrubní rozvody, bez dodávky zásobníku, beznákladů na podkladní konstrukci</v>
      </c>
      <c r="BB163" s="213"/>
      <c r="BC163" s="213"/>
      <c r="BD163" s="213"/>
      <c r="BE163" s="213"/>
      <c r="BF163" s="213"/>
      <c r="BG163" s="213"/>
      <c r="BH163" s="213"/>
    </row>
    <row r="164" spans="1:60" outlineLevel="2" x14ac:dyDescent="0.2">
      <c r="A164" s="220"/>
      <c r="B164" s="221"/>
      <c r="C164" s="267" t="s">
        <v>446</v>
      </c>
      <c r="D164" s="260"/>
      <c r="E164" s="261">
        <v>1</v>
      </c>
      <c r="F164" s="224"/>
      <c r="G164" s="224"/>
      <c r="H164" s="224"/>
      <c r="I164" s="224"/>
      <c r="J164" s="224"/>
      <c r="K164" s="224"/>
      <c r="L164" s="224"/>
      <c r="M164" s="224"/>
      <c r="N164" s="223"/>
      <c r="O164" s="223"/>
      <c r="P164" s="223"/>
      <c r="Q164" s="223"/>
      <c r="R164" s="224"/>
      <c r="S164" s="224"/>
      <c r="T164" s="224"/>
      <c r="U164" s="224"/>
      <c r="V164" s="224"/>
      <c r="W164" s="224"/>
      <c r="X164" s="224"/>
      <c r="Y164" s="224"/>
      <c r="Z164" s="213"/>
      <c r="AA164" s="213"/>
      <c r="AB164" s="213"/>
      <c r="AC164" s="213"/>
      <c r="AD164" s="213"/>
      <c r="AE164" s="213"/>
      <c r="AF164" s="213"/>
      <c r="AG164" s="213" t="s">
        <v>218</v>
      </c>
      <c r="AH164" s="213">
        <v>5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ht="22.5" outlineLevel="1" x14ac:dyDescent="0.2">
      <c r="A165" s="237">
        <v>84</v>
      </c>
      <c r="B165" s="238" t="s">
        <v>447</v>
      </c>
      <c r="C165" s="254" t="s">
        <v>448</v>
      </c>
      <c r="D165" s="239" t="s">
        <v>207</v>
      </c>
      <c r="E165" s="240">
        <v>1</v>
      </c>
      <c r="F165" s="241"/>
      <c r="G165" s="242">
        <f>ROUND(E165*F165,2)</f>
        <v>0</v>
      </c>
      <c r="H165" s="241"/>
      <c r="I165" s="242">
        <f>ROUND(E165*H165,2)</f>
        <v>0</v>
      </c>
      <c r="J165" s="241"/>
      <c r="K165" s="242">
        <f>ROUND(E165*J165,2)</f>
        <v>0</v>
      </c>
      <c r="L165" s="242">
        <v>21</v>
      </c>
      <c r="M165" s="242">
        <f>G165*(1+L165/100)</f>
        <v>0</v>
      </c>
      <c r="N165" s="240">
        <v>1.42E-3</v>
      </c>
      <c r="O165" s="240">
        <f>ROUND(E165*N165,2)</f>
        <v>0</v>
      </c>
      <c r="P165" s="240">
        <v>0</v>
      </c>
      <c r="Q165" s="240">
        <f>ROUND(E165*P165,2)</f>
        <v>0</v>
      </c>
      <c r="R165" s="242" t="s">
        <v>234</v>
      </c>
      <c r="S165" s="242" t="s">
        <v>153</v>
      </c>
      <c r="T165" s="243" t="s">
        <v>153</v>
      </c>
      <c r="U165" s="224">
        <v>1.94</v>
      </c>
      <c r="V165" s="224">
        <f>ROUND(E165*U165,2)</f>
        <v>1.94</v>
      </c>
      <c r="W165" s="224"/>
      <c r="X165" s="224" t="s">
        <v>191</v>
      </c>
      <c r="Y165" s="224" t="s">
        <v>168</v>
      </c>
      <c r="Z165" s="213"/>
      <c r="AA165" s="213"/>
      <c r="AB165" s="213"/>
      <c r="AC165" s="213"/>
      <c r="AD165" s="213"/>
      <c r="AE165" s="213"/>
      <c r="AF165" s="213"/>
      <c r="AG165" s="213" t="s">
        <v>192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ht="22.5" outlineLevel="2" x14ac:dyDescent="0.2">
      <c r="A166" s="220"/>
      <c r="B166" s="221"/>
      <c r="C166" s="266" t="s">
        <v>449</v>
      </c>
      <c r="D166" s="262"/>
      <c r="E166" s="262"/>
      <c r="F166" s="262"/>
      <c r="G166" s="262"/>
      <c r="H166" s="224"/>
      <c r="I166" s="224"/>
      <c r="J166" s="224"/>
      <c r="K166" s="224"/>
      <c r="L166" s="224"/>
      <c r="M166" s="224"/>
      <c r="N166" s="223"/>
      <c r="O166" s="223"/>
      <c r="P166" s="223"/>
      <c r="Q166" s="223"/>
      <c r="R166" s="224"/>
      <c r="S166" s="224"/>
      <c r="T166" s="224"/>
      <c r="U166" s="224"/>
      <c r="V166" s="224"/>
      <c r="W166" s="224"/>
      <c r="X166" s="224"/>
      <c r="Y166" s="224"/>
      <c r="Z166" s="213"/>
      <c r="AA166" s="213"/>
      <c r="AB166" s="213"/>
      <c r="AC166" s="213"/>
      <c r="AD166" s="213"/>
      <c r="AE166" s="213"/>
      <c r="AF166" s="213"/>
      <c r="AG166" s="213" t="s">
        <v>211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44" t="str">
        <f>C166</f>
        <v>osazení nádoby do potrubního rozvodu, s ukotvením do zdi nebo do podlahy včetně kotvicího materiálu. Bez dodávky nádoby, armatur a přípojného šroubení.</v>
      </c>
      <c r="BB166" s="213"/>
      <c r="BC166" s="213"/>
      <c r="BD166" s="213"/>
      <c r="BE166" s="213"/>
      <c r="BF166" s="213"/>
      <c r="BG166" s="213"/>
      <c r="BH166" s="213"/>
    </row>
    <row r="167" spans="1:60" outlineLevel="2" x14ac:dyDescent="0.2">
      <c r="A167" s="220"/>
      <c r="B167" s="221"/>
      <c r="C167" s="267" t="s">
        <v>450</v>
      </c>
      <c r="D167" s="260"/>
      <c r="E167" s="261">
        <v>1</v>
      </c>
      <c r="F167" s="224"/>
      <c r="G167" s="224"/>
      <c r="H167" s="224"/>
      <c r="I167" s="224"/>
      <c r="J167" s="224"/>
      <c r="K167" s="224"/>
      <c r="L167" s="224"/>
      <c r="M167" s="224"/>
      <c r="N167" s="223"/>
      <c r="O167" s="223"/>
      <c r="P167" s="223"/>
      <c r="Q167" s="223"/>
      <c r="R167" s="224"/>
      <c r="S167" s="224"/>
      <c r="T167" s="224"/>
      <c r="U167" s="224"/>
      <c r="V167" s="224"/>
      <c r="W167" s="224"/>
      <c r="X167" s="224"/>
      <c r="Y167" s="224"/>
      <c r="Z167" s="213"/>
      <c r="AA167" s="213"/>
      <c r="AB167" s="213"/>
      <c r="AC167" s="213"/>
      <c r="AD167" s="213"/>
      <c r="AE167" s="213"/>
      <c r="AF167" s="213"/>
      <c r="AG167" s="213" t="s">
        <v>218</v>
      </c>
      <c r="AH167" s="213">
        <v>5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ht="33.75" outlineLevel="1" x14ac:dyDescent="0.2">
      <c r="A168" s="246">
        <v>85</v>
      </c>
      <c r="B168" s="247" t="s">
        <v>451</v>
      </c>
      <c r="C168" s="256" t="s">
        <v>452</v>
      </c>
      <c r="D168" s="248" t="s">
        <v>207</v>
      </c>
      <c r="E168" s="249">
        <v>2</v>
      </c>
      <c r="F168" s="250"/>
      <c r="G168" s="251">
        <f>ROUND(E168*F168,2)</f>
        <v>0</v>
      </c>
      <c r="H168" s="250"/>
      <c r="I168" s="251">
        <f>ROUND(E168*H168,2)</f>
        <v>0</v>
      </c>
      <c r="J168" s="250"/>
      <c r="K168" s="251">
        <f>ROUND(E168*J168,2)</f>
        <v>0</v>
      </c>
      <c r="L168" s="251">
        <v>21</v>
      </c>
      <c r="M168" s="251">
        <f>G168*(1+L168/100)</f>
        <v>0</v>
      </c>
      <c r="N168" s="249">
        <v>7.7999999999999999E-4</v>
      </c>
      <c r="O168" s="249">
        <f>ROUND(E168*N168,2)</f>
        <v>0</v>
      </c>
      <c r="P168" s="249">
        <v>0</v>
      </c>
      <c r="Q168" s="249">
        <f>ROUND(E168*P168,2)</f>
        <v>0</v>
      </c>
      <c r="R168" s="251" t="s">
        <v>245</v>
      </c>
      <c r="S168" s="251" t="s">
        <v>153</v>
      </c>
      <c r="T168" s="252" t="s">
        <v>153</v>
      </c>
      <c r="U168" s="224">
        <v>0.374</v>
      </c>
      <c r="V168" s="224">
        <f>ROUND(E168*U168,2)</f>
        <v>0.75</v>
      </c>
      <c r="W168" s="224"/>
      <c r="X168" s="224" t="s">
        <v>191</v>
      </c>
      <c r="Y168" s="224" t="s">
        <v>156</v>
      </c>
      <c r="Z168" s="213"/>
      <c r="AA168" s="213"/>
      <c r="AB168" s="213"/>
      <c r="AC168" s="213"/>
      <c r="AD168" s="213"/>
      <c r="AE168" s="213"/>
      <c r="AF168" s="213"/>
      <c r="AG168" s="213" t="s">
        <v>192</v>
      </c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ht="33.75" outlineLevel="1" x14ac:dyDescent="0.2">
      <c r="A169" s="246">
        <v>86</v>
      </c>
      <c r="B169" s="247" t="s">
        <v>453</v>
      </c>
      <c r="C169" s="256" t="s">
        <v>454</v>
      </c>
      <c r="D169" s="248" t="s">
        <v>207</v>
      </c>
      <c r="E169" s="249">
        <v>4</v>
      </c>
      <c r="F169" s="250"/>
      <c r="G169" s="251">
        <f>ROUND(E169*F169,2)</f>
        <v>0</v>
      </c>
      <c r="H169" s="250"/>
      <c r="I169" s="251">
        <f>ROUND(E169*H169,2)</f>
        <v>0</v>
      </c>
      <c r="J169" s="250"/>
      <c r="K169" s="251">
        <f>ROUND(E169*J169,2)</f>
        <v>0</v>
      </c>
      <c r="L169" s="251">
        <v>21</v>
      </c>
      <c r="M169" s="251">
        <f>G169*(1+L169/100)</f>
        <v>0</v>
      </c>
      <c r="N169" s="249">
        <v>1.58E-3</v>
      </c>
      <c r="O169" s="249">
        <f>ROUND(E169*N169,2)</f>
        <v>0.01</v>
      </c>
      <c r="P169" s="249">
        <v>0</v>
      </c>
      <c r="Q169" s="249">
        <f>ROUND(E169*P169,2)</f>
        <v>0</v>
      </c>
      <c r="R169" s="251" t="s">
        <v>245</v>
      </c>
      <c r="S169" s="251" t="s">
        <v>153</v>
      </c>
      <c r="T169" s="252" t="s">
        <v>153</v>
      </c>
      <c r="U169" s="224">
        <v>0.53</v>
      </c>
      <c r="V169" s="224">
        <f>ROUND(E169*U169,2)</f>
        <v>2.12</v>
      </c>
      <c r="W169" s="224"/>
      <c r="X169" s="224" t="s">
        <v>191</v>
      </c>
      <c r="Y169" s="224" t="s">
        <v>156</v>
      </c>
      <c r="Z169" s="213"/>
      <c r="AA169" s="213"/>
      <c r="AB169" s="213"/>
      <c r="AC169" s="213"/>
      <c r="AD169" s="213"/>
      <c r="AE169" s="213"/>
      <c r="AF169" s="213"/>
      <c r="AG169" s="213" t="s">
        <v>192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ht="22.5" outlineLevel="1" x14ac:dyDescent="0.2">
      <c r="A170" s="237">
        <v>87</v>
      </c>
      <c r="B170" s="238" t="s">
        <v>455</v>
      </c>
      <c r="C170" s="254" t="s">
        <v>456</v>
      </c>
      <c r="D170" s="239" t="s">
        <v>207</v>
      </c>
      <c r="E170" s="240">
        <v>1</v>
      </c>
      <c r="F170" s="241"/>
      <c r="G170" s="242">
        <f>ROUND(E170*F170,2)</f>
        <v>0</v>
      </c>
      <c r="H170" s="241"/>
      <c r="I170" s="242">
        <f>ROUND(E170*H170,2)</f>
        <v>0</v>
      </c>
      <c r="J170" s="241"/>
      <c r="K170" s="242">
        <f>ROUND(E170*J170,2)</f>
        <v>0</v>
      </c>
      <c r="L170" s="242">
        <v>21</v>
      </c>
      <c r="M170" s="242">
        <f>G170*(1+L170/100)</f>
        <v>0</v>
      </c>
      <c r="N170" s="240">
        <v>6.6129999999999994E-2</v>
      </c>
      <c r="O170" s="240">
        <f>ROUND(E170*N170,2)</f>
        <v>7.0000000000000007E-2</v>
      </c>
      <c r="P170" s="240">
        <v>0</v>
      </c>
      <c r="Q170" s="240">
        <f>ROUND(E170*P170,2)</f>
        <v>0</v>
      </c>
      <c r="R170" s="242" t="s">
        <v>245</v>
      </c>
      <c r="S170" s="242" t="s">
        <v>153</v>
      </c>
      <c r="T170" s="243" t="s">
        <v>153</v>
      </c>
      <c r="U170" s="224">
        <v>0.86</v>
      </c>
      <c r="V170" s="224">
        <f>ROUND(E170*U170,2)</f>
        <v>0.86</v>
      </c>
      <c r="W170" s="224"/>
      <c r="X170" s="224" t="s">
        <v>191</v>
      </c>
      <c r="Y170" s="224" t="s">
        <v>168</v>
      </c>
      <c r="Z170" s="213"/>
      <c r="AA170" s="213"/>
      <c r="AB170" s="213"/>
      <c r="AC170" s="213"/>
      <c r="AD170" s="213"/>
      <c r="AE170" s="213"/>
      <c r="AF170" s="213"/>
      <c r="AG170" s="213" t="s">
        <v>192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2" x14ac:dyDescent="0.2">
      <c r="A171" s="220"/>
      <c r="B171" s="221"/>
      <c r="C171" s="267" t="s">
        <v>457</v>
      </c>
      <c r="D171" s="260"/>
      <c r="E171" s="261">
        <v>1</v>
      </c>
      <c r="F171" s="224"/>
      <c r="G171" s="224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24"/>
      <c r="Z171" s="213"/>
      <c r="AA171" s="213"/>
      <c r="AB171" s="213"/>
      <c r="AC171" s="213"/>
      <c r="AD171" s="213"/>
      <c r="AE171" s="213"/>
      <c r="AF171" s="213"/>
      <c r="AG171" s="213" t="s">
        <v>218</v>
      </c>
      <c r="AH171" s="213">
        <v>5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37">
        <v>88</v>
      </c>
      <c r="B172" s="238" t="s">
        <v>458</v>
      </c>
      <c r="C172" s="254" t="s">
        <v>459</v>
      </c>
      <c r="D172" s="239" t="s">
        <v>201</v>
      </c>
      <c r="E172" s="240">
        <v>1</v>
      </c>
      <c r="F172" s="241"/>
      <c r="G172" s="242">
        <f>ROUND(E172*F172,2)</f>
        <v>0</v>
      </c>
      <c r="H172" s="241"/>
      <c r="I172" s="242">
        <f>ROUND(E172*H172,2)</f>
        <v>0</v>
      </c>
      <c r="J172" s="241"/>
      <c r="K172" s="242">
        <f>ROUND(E172*J172,2)</f>
        <v>0</v>
      </c>
      <c r="L172" s="242">
        <v>21</v>
      </c>
      <c r="M172" s="242">
        <f>G172*(1+L172/100)</f>
        <v>0</v>
      </c>
      <c r="N172" s="240">
        <v>4.7600000000000003E-3</v>
      </c>
      <c r="O172" s="240">
        <f>ROUND(E172*N172,2)</f>
        <v>0</v>
      </c>
      <c r="P172" s="240">
        <v>0</v>
      </c>
      <c r="Q172" s="240">
        <f>ROUND(E172*P172,2)</f>
        <v>0</v>
      </c>
      <c r="R172" s="242" t="s">
        <v>245</v>
      </c>
      <c r="S172" s="242" t="s">
        <v>153</v>
      </c>
      <c r="T172" s="243" t="s">
        <v>153</v>
      </c>
      <c r="U172" s="224">
        <v>1.7470000000000001</v>
      </c>
      <c r="V172" s="224">
        <f>ROUND(E172*U172,2)</f>
        <v>1.75</v>
      </c>
      <c r="W172" s="224"/>
      <c r="X172" s="224" t="s">
        <v>191</v>
      </c>
      <c r="Y172" s="224" t="s">
        <v>168</v>
      </c>
      <c r="Z172" s="213"/>
      <c r="AA172" s="213"/>
      <c r="AB172" s="213"/>
      <c r="AC172" s="213"/>
      <c r="AD172" s="213"/>
      <c r="AE172" s="213"/>
      <c r="AF172" s="213"/>
      <c r="AG172" s="213" t="s">
        <v>192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2" x14ac:dyDescent="0.2">
      <c r="A173" s="220"/>
      <c r="B173" s="221"/>
      <c r="C173" s="267" t="s">
        <v>460</v>
      </c>
      <c r="D173" s="260"/>
      <c r="E173" s="261">
        <v>1</v>
      </c>
      <c r="F173" s="224"/>
      <c r="G173" s="224"/>
      <c r="H173" s="224"/>
      <c r="I173" s="224"/>
      <c r="J173" s="224"/>
      <c r="K173" s="224"/>
      <c r="L173" s="224"/>
      <c r="M173" s="224"/>
      <c r="N173" s="223"/>
      <c r="O173" s="223"/>
      <c r="P173" s="223"/>
      <c r="Q173" s="223"/>
      <c r="R173" s="224"/>
      <c r="S173" s="224"/>
      <c r="T173" s="224"/>
      <c r="U173" s="224"/>
      <c r="V173" s="224"/>
      <c r="W173" s="224"/>
      <c r="X173" s="224"/>
      <c r="Y173" s="224"/>
      <c r="Z173" s="213"/>
      <c r="AA173" s="213"/>
      <c r="AB173" s="213"/>
      <c r="AC173" s="213"/>
      <c r="AD173" s="213"/>
      <c r="AE173" s="213"/>
      <c r="AF173" s="213"/>
      <c r="AG173" s="213" t="s">
        <v>218</v>
      </c>
      <c r="AH173" s="213">
        <v>5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37">
        <v>89</v>
      </c>
      <c r="B174" s="238" t="s">
        <v>461</v>
      </c>
      <c r="C174" s="254" t="s">
        <v>462</v>
      </c>
      <c r="D174" s="239" t="s">
        <v>201</v>
      </c>
      <c r="E174" s="240">
        <v>2</v>
      </c>
      <c r="F174" s="241"/>
      <c r="G174" s="242">
        <f>ROUND(E174*F174,2)</f>
        <v>0</v>
      </c>
      <c r="H174" s="241"/>
      <c r="I174" s="242">
        <f>ROUND(E174*H174,2)</f>
        <v>0</v>
      </c>
      <c r="J174" s="241"/>
      <c r="K174" s="242">
        <f>ROUND(E174*J174,2)</f>
        <v>0</v>
      </c>
      <c r="L174" s="242">
        <v>21</v>
      </c>
      <c r="M174" s="242">
        <f>G174*(1+L174/100)</f>
        <v>0</v>
      </c>
      <c r="N174" s="240">
        <v>0</v>
      </c>
      <c r="O174" s="240">
        <f>ROUND(E174*N174,2)</f>
        <v>0</v>
      </c>
      <c r="P174" s="240">
        <v>0</v>
      </c>
      <c r="Q174" s="240">
        <f>ROUND(E174*P174,2)</f>
        <v>0</v>
      </c>
      <c r="R174" s="242" t="s">
        <v>245</v>
      </c>
      <c r="S174" s="242" t="s">
        <v>153</v>
      </c>
      <c r="T174" s="243" t="s">
        <v>153</v>
      </c>
      <c r="U174" s="224">
        <v>0.28100000000000003</v>
      </c>
      <c r="V174" s="224">
        <f>ROUND(E174*U174,2)</f>
        <v>0.56000000000000005</v>
      </c>
      <c r="W174" s="224"/>
      <c r="X174" s="224" t="s">
        <v>191</v>
      </c>
      <c r="Y174" s="224" t="s">
        <v>168</v>
      </c>
      <c r="Z174" s="213"/>
      <c r="AA174" s="213"/>
      <c r="AB174" s="213"/>
      <c r="AC174" s="213"/>
      <c r="AD174" s="213"/>
      <c r="AE174" s="213"/>
      <c r="AF174" s="213"/>
      <c r="AG174" s="213" t="s">
        <v>192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2" x14ac:dyDescent="0.2">
      <c r="A175" s="220"/>
      <c r="B175" s="221"/>
      <c r="C175" s="267" t="s">
        <v>463</v>
      </c>
      <c r="D175" s="260"/>
      <c r="E175" s="261">
        <v>1</v>
      </c>
      <c r="F175" s="224"/>
      <c r="G175" s="224"/>
      <c r="H175" s="224"/>
      <c r="I175" s="224"/>
      <c r="J175" s="224"/>
      <c r="K175" s="224"/>
      <c r="L175" s="224"/>
      <c r="M175" s="224"/>
      <c r="N175" s="223"/>
      <c r="O175" s="223"/>
      <c r="P175" s="223"/>
      <c r="Q175" s="223"/>
      <c r="R175" s="224"/>
      <c r="S175" s="224"/>
      <c r="T175" s="224"/>
      <c r="U175" s="224"/>
      <c r="V175" s="224"/>
      <c r="W175" s="224"/>
      <c r="X175" s="224"/>
      <c r="Y175" s="224"/>
      <c r="Z175" s="213"/>
      <c r="AA175" s="213"/>
      <c r="AB175" s="213"/>
      <c r="AC175" s="213"/>
      <c r="AD175" s="213"/>
      <c r="AE175" s="213"/>
      <c r="AF175" s="213"/>
      <c r="AG175" s="213" t="s">
        <v>218</v>
      </c>
      <c r="AH175" s="213">
        <v>5</v>
      </c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3" x14ac:dyDescent="0.2">
      <c r="A176" s="220"/>
      <c r="B176" s="221"/>
      <c r="C176" s="267" t="s">
        <v>464</v>
      </c>
      <c r="D176" s="260"/>
      <c r="E176" s="261">
        <v>1</v>
      </c>
      <c r="F176" s="224"/>
      <c r="G176" s="224"/>
      <c r="H176" s="224"/>
      <c r="I176" s="224"/>
      <c r="J176" s="224"/>
      <c r="K176" s="224"/>
      <c r="L176" s="224"/>
      <c r="M176" s="224"/>
      <c r="N176" s="223"/>
      <c r="O176" s="223"/>
      <c r="P176" s="223"/>
      <c r="Q176" s="223"/>
      <c r="R176" s="224"/>
      <c r="S176" s="224"/>
      <c r="T176" s="224"/>
      <c r="U176" s="224"/>
      <c r="V176" s="224"/>
      <c r="W176" s="224"/>
      <c r="X176" s="224"/>
      <c r="Y176" s="224"/>
      <c r="Z176" s="213"/>
      <c r="AA176" s="213"/>
      <c r="AB176" s="213"/>
      <c r="AC176" s="213"/>
      <c r="AD176" s="213"/>
      <c r="AE176" s="213"/>
      <c r="AF176" s="213"/>
      <c r="AG176" s="213" t="s">
        <v>218</v>
      </c>
      <c r="AH176" s="213">
        <v>5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46">
        <v>90</v>
      </c>
      <c r="B177" s="247" t="s">
        <v>465</v>
      </c>
      <c r="C177" s="256" t="s">
        <v>466</v>
      </c>
      <c r="D177" s="248" t="s">
        <v>467</v>
      </c>
      <c r="E177" s="249">
        <v>1</v>
      </c>
      <c r="F177" s="250"/>
      <c r="G177" s="251">
        <f>ROUND(E177*F177,2)</f>
        <v>0</v>
      </c>
      <c r="H177" s="250"/>
      <c r="I177" s="251">
        <f>ROUND(E177*H177,2)</f>
        <v>0</v>
      </c>
      <c r="J177" s="250"/>
      <c r="K177" s="251">
        <f>ROUND(E177*J177,2)</f>
        <v>0</v>
      </c>
      <c r="L177" s="251">
        <v>21</v>
      </c>
      <c r="M177" s="251">
        <f>G177*(1+L177/100)</f>
        <v>0</v>
      </c>
      <c r="N177" s="249">
        <v>0</v>
      </c>
      <c r="O177" s="249">
        <f>ROUND(E177*N177,2)</f>
        <v>0</v>
      </c>
      <c r="P177" s="249">
        <v>0</v>
      </c>
      <c r="Q177" s="249">
        <f>ROUND(E177*P177,2)</f>
        <v>0</v>
      </c>
      <c r="R177" s="251"/>
      <c r="S177" s="251" t="s">
        <v>179</v>
      </c>
      <c r="T177" s="252" t="s">
        <v>154</v>
      </c>
      <c r="U177" s="224">
        <v>23.208500000000001</v>
      </c>
      <c r="V177" s="224">
        <f>ROUND(E177*U177,2)</f>
        <v>23.21</v>
      </c>
      <c r="W177" s="224"/>
      <c r="X177" s="224" t="s">
        <v>191</v>
      </c>
      <c r="Y177" s="224" t="s">
        <v>168</v>
      </c>
      <c r="Z177" s="213"/>
      <c r="AA177" s="213"/>
      <c r="AB177" s="213"/>
      <c r="AC177" s="213"/>
      <c r="AD177" s="213"/>
      <c r="AE177" s="213"/>
      <c r="AF177" s="213"/>
      <c r="AG177" s="213" t="s">
        <v>192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46">
        <v>91</v>
      </c>
      <c r="B178" s="247" t="s">
        <v>468</v>
      </c>
      <c r="C178" s="256" t="s">
        <v>469</v>
      </c>
      <c r="D178" s="248" t="s">
        <v>467</v>
      </c>
      <c r="E178" s="249">
        <v>3</v>
      </c>
      <c r="F178" s="250"/>
      <c r="G178" s="251">
        <f>ROUND(E178*F178,2)</f>
        <v>0</v>
      </c>
      <c r="H178" s="250"/>
      <c r="I178" s="251">
        <f>ROUND(E178*H178,2)</f>
        <v>0</v>
      </c>
      <c r="J178" s="250"/>
      <c r="K178" s="251">
        <f>ROUND(E178*J178,2)</f>
        <v>0</v>
      </c>
      <c r="L178" s="251">
        <v>21</v>
      </c>
      <c r="M178" s="251">
        <f>G178*(1+L178/100)</f>
        <v>0</v>
      </c>
      <c r="N178" s="249">
        <v>0</v>
      </c>
      <c r="O178" s="249">
        <f>ROUND(E178*N178,2)</f>
        <v>0</v>
      </c>
      <c r="P178" s="249">
        <v>0</v>
      </c>
      <c r="Q178" s="249">
        <f>ROUND(E178*P178,2)</f>
        <v>0</v>
      </c>
      <c r="R178" s="251"/>
      <c r="S178" s="251" t="s">
        <v>179</v>
      </c>
      <c r="T178" s="252" t="s">
        <v>154</v>
      </c>
      <c r="U178" s="224">
        <v>0</v>
      </c>
      <c r="V178" s="224">
        <f>ROUND(E178*U178,2)</f>
        <v>0</v>
      </c>
      <c r="W178" s="224"/>
      <c r="X178" s="224" t="s">
        <v>191</v>
      </c>
      <c r="Y178" s="224" t="s">
        <v>168</v>
      </c>
      <c r="Z178" s="213"/>
      <c r="AA178" s="213"/>
      <c r="AB178" s="213"/>
      <c r="AC178" s="213"/>
      <c r="AD178" s="213"/>
      <c r="AE178" s="213"/>
      <c r="AF178" s="213"/>
      <c r="AG178" s="213" t="s">
        <v>192</v>
      </c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46">
        <v>92</v>
      </c>
      <c r="B179" s="247" t="s">
        <v>470</v>
      </c>
      <c r="C179" s="256" t="s">
        <v>471</v>
      </c>
      <c r="D179" s="248" t="s">
        <v>467</v>
      </c>
      <c r="E179" s="249">
        <v>1</v>
      </c>
      <c r="F179" s="250"/>
      <c r="G179" s="251">
        <f>ROUND(E179*F179,2)</f>
        <v>0</v>
      </c>
      <c r="H179" s="250"/>
      <c r="I179" s="251">
        <f>ROUND(E179*H179,2)</f>
        <v>0</v>
      </c>
      <c r="J179" s="250"/>
      <c r="K179" s="251">
        <f>ROUND(E179*J179,2)</f>
        <v>0</v>
      </c>
      <c r="L179" s="251">
        <v>21</v>
      </c>
      <c r="M179" s="251">
        <f>G179*(1+L179/100)</f>
        <v>0</v>
      </c>
      <c r="N179" s="249">
        <v>0</v>
      </c>
      <c r="O179" s="249">
        <f>ROUND(E179*N179,2)</f>
        <v>0</v>
      </c>
      <c r="P179" s="249">
        <v>0</v>
      </c>
      <c r="Q179" s="249">
        <f>ROUND(E179*P179,2)</f>
        <v>0</v>
      </c>
      <c r="R179" s="251"/>
      <c r="S179" s="251" t="s">
        <v>179</v>
      </c>
      <c r="T179" s="252" t="s">
        <v>154</v>
      </c>
      <c r="U179" s="224">
        <v>0</v>
      </c>
      <c r="V179" s="224">
        <f>ROUND(E179*U179,2)</f>
        <v>0</v>
      </c>
      <c r="W179" s="224"/>
      <c r="X179" s="224" t="s">
        <v>191</v>
      </c>
      <c r="Y179" s="224" t="s">
        <v>168</v>
      </c>
      <c r="Z179" s="213"/>
      <c r="AA179" s="213"/>
      <c r="AB179" s="213"/>
      <c r="AC179" s="213"/>
      <c r="AD179" s="213"/>
      <c r="AE179" s="213"/>
      <c r="AF179" s="213"/>
      <c r="AG179" s="213" t="s">
        <v>192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">
      <c r="A180" s="246">
        <v>93</v>
      </c>
      <c r="B180" s="247" t="s">
        <v>472</v>
      </c>
      <c r="C180" s="256" t="s">
        <v>473</v>
      </c>
      <c r="D180" s="248" t="s">
        <v>467</v>
      </c>
      <c r="E180" s="249">
        <v>1</v>
      </c>
      <c r="F180" s="250"/>
      <c r="G180" s="251">
        <f>ROUND(E180*F180,2)</f>
        <v>0</v>
      </c>
      <c r="H180" s="250"/>
      <c r="I180" s="251">
        <f>ROUND(E180*H180,2)</f>
        <v>0</v>
      </c>
      <c r="J180" s="250"/>
      <c r="K180" s="251">
        <f>ROUND(E180*J180,2)</f>
        <v>0</v>
      </c>
      <c r="L180" s="251">
        <v>21</v>
      </c>
      <c r="M180" s="251">
        <f>G180*(1+L180/100)</f>
        <v>0</v>
      </c>
      <c r="N180" s="249">
        <v>0</v>
      </c>
      <c r="O180" s="249">
        <f>ROUND(E180*N180,2)</f>
        <v>0</v>
      </c>
      <c r="P180" s="249">
        <v>0</v>
      </c>
      <c r="Q180" s="249">
        <f>ROUND(E180*P180,2)</f>
        <v>0</v>
      </c>
      <c r="R180" s="251"/>
      <c r="S180" s="251" t="s">
        <v>179</v>
      </c>
      <c r="T180" s="252" t="s">
        <v>154</v>
      </c>
      <c r="U180" s="224">
        <v>0</v>
      </c>
      <c r="V180" s="224">
        <f>ROUND(E180*U180,2)</f>
        <v>0</v>
      </c>
      <c r="W180" s="224"/>
      <c r="X180" s="224" t="s">
        <v>191</v>
      </c>
      <c r="Y180" s="224" t="s">
        <v>168</v>
      </c>
      <c r="Z180" s="213"/>
      <c r="AA180" s="213"/>
      <c r="AB180" s="213"/>
      <c r="AC180" s="213"/>
      <c r="AD180" s="213"/>
      <c r="AE180" s="213"/>
      <c r="AF180" s="213"/>
      <c r="AG180" s="213" t="s">
        <v>192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ht="22.5" outlineLevel="1" x14ac:dyDescent="0.2">
      <c r="A181" s="237">
        <v>94</v>
      </c>
      <c r="B181" s="238" t="s">
        <v>474</v>
      </c>
      <c r="C181" s="254" t="s">
        <v>475</v>
      </c>
      <c r="D181" s="239" t="s">
        <v>198</v>
      </c>
      <c r="E181" s="240">
        <v>1</v>
      </c>
      <c r="F181" s="241"/>
      <c r="G181" s="242">
        <f>ROUND(E181*F181,2)</f>
        <v>0</v>
      </c>
      <c r="H181" s="241"/>
      <c r="I181" s="242">
        <f>ROUND(E181*H181,2)</f>
        <v>0</v>
      </c>
      <c r="J181" s="241"/>
      <c r="K181" s="242">
        <f>ROUND(E181*J181,2)</f>
        <v>0</v>
      </c>
      <c r="L181" s="242">
        <v>21</v>
      </c>
      <c r="M181" s="242">
        <f>G181*(1+L181/100)</f>
        <v>0</v>
      </c>
      <c r="N181" s="240">
        <v>0.1</v>
      </c>
      <c r="O181" s="240">
        <f>ROUND(E181*N181,2)</f>
        <v>0.1</v>
      </c>
      <c r="P181" s="240">
        <v>0</v>
      </c>
      <c r="Q181" s="240">
        <f>ROUND(E181*P181,2)</f>
        <v>0</v>
      </c>
      <c r="R181" s="242"/>
      <c r="S181" s="242" t="s">
        <v>179</v>
      </c>
      <c r="T181" s="243" t="s">
        <v>154</v>
      </c>
      <c r="U181" s="224">
        <v>0</v>
      </c>
      <c r="V181" s="224">
        <f>ROUND(E181*U181,2)</f>
        <v>0</v>
      </c>
      <c r="W181" s="224"/>
      <c r="X181" s="224" t="s">
        <v>358</v>
      </c>
      <c r="Y181" s="224" t="s">
        <v>168</v>
      </c>
      <c r="Z181" s="213"/>
      <c r="AA181" s="213"/>
      <c r="AB181" s="213"/>
      <c r="AC181" s="213"/>
      <c r="AD181" s="213"/>
      <c r="AE181" s="213"/>
      <c r="AF181" s="213"/>
      <c r="AG181" s="213" t="s">
        <v>476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2" x14ac:dyDescent="0.2">
      <c r="A182" s="220"/>
      <c r="B182" s="221"/>
      <c r="C182" s="255" t="s">
        <v>477</v>
      </c>
      <c r="D182" s="245"/>
      <c r="E182" s="245"/>
      <c r="F182" s="245"/>
      <c r="G182" s="245"/>
      <c r="H182" s="224"/>
      <c r="I182" s="224"/>
      <c r="J182" s="224"/>
      <c r="K182" s="224"/>
      <c r="L182" s="224"/>
      <c r="M182" s="224"/>
      <c r="N182" s="223"/>
      <c r="O182" s="223"/>
      <c r="P182" s="223"/>
      <c r="Q182" s="223"/>
      <c r="R182" s="224"/>
      <c r="S182" s="224"/>
      <c r="T182" s="224"/>
      <c r="U182" s="224"/>
      <c r="V182" s="224"/>
      <c r="W182" s="224"/>
      <c r="X182" s="224"/>
      <c r="Y182" s="224"/>
      <c r="Z182" s="213"/>
      <c r="AA182" s="213"/>
      <c r="AB182" s="213"/>
      <c r="AC182" s="213"/>
      <c r="AD182" s="213"/>
      <c r="AE182" s="213"/>
      <c r="AF182" s="213"/>
      <c r="AG182" s="213" t="s">
        <v>159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3" x14ac:dyDescent="0.2">
      <c r="A183" s="220"/>
      <c r="B183" s="221"/>
      <c r="C183" s="269" t="s">
        <v>478</v>
      </c>
      <c r="D183" s="264"/>
      <c r="E183" s="264"/>
      <c r="F183" s="264"/>
      <c r="G183" s="264"/>
      <c r="H183" s="224"/>
      <c r="I183" s="224"/>
      <c r="J183" s="224"/>
      <c r="K183" s="224"/>
      <c r="L183" s="224"/>
      <c r="M183" s="224"/>
      <c r="N183" s="223"/>
      <c r="O183" s="223"/>
      <c r="P183" s="223"/>
      <c r="Q183" s="223"/>
      <c r="R183" s="224"/>
      <c r="S183" s="224"/>
      <c r="T183" s="224"/>
      <c r="U183" s="224"/>
      <c r="V183" s="224"/>
      <c r="W183" s="224"/>
      <c r="X183" s="224"/>
      <c r="Y183" s="224"/>
      <c r="Z183" s="213"/>
      <c r="AA183" s="213"/>
      <c r="AB183" s="213"/>
      <c r="AC183" s="213"/>
      <c r="AD183" s="213"/>
      <c r="AE183" s="213"/>
      <c r="AF183" s="213"/>
      <c r="AG183" s="213" t="s">
        <v>159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3" x14ac:dyDescent="0.2">
      <c r="A184" s="220"/>
      <c r="B184" s="221"/>
      <c r="C184" s="271" t="s">
        <v>479</v>
      </c>
      <c r="D184" s="226"/>
      <c r="E184" s="227"/>
      <c r="F184" s="228"/>
      <c r="G184" s="228"/>
      <c r="H184" s="224"/>
      <c r="I184" s="224"/>
      <c r="J184" s="224"/>
      <c r="K184" s="224"/>
      <c r="L184" s="224"/>
      <c r="M184" s="224"/>
      <c r="N184" s="223"/>
      <c r="O184" s="223"/>
      <c r="P184" s="223"/>
      <c r="Q184" s="223"/>
      <c r="R184" s="224"/>
      <c r="S184" s="224"/>
      <c r="T184" s="224"/>
      <c r="U184" s="224"/>
      <c r="V184" s="224"/>
      <c r="W184" s="224"/>
      <c r="X184" s="224"/>
      <c r="Y184" s="224"/>
      <c r="Z184" s="213"/>
      <c r="AA184" s="213"/>
      <c r="AB184" s="213"/>
      <c r="AC184" s="213"/>
      <c r="AD184" s="213"/>
      <c r="AE184" s="213"/>
      <c r="AF184" s="213"/>
      <c r="AG184" s="213" t="s">
        <v>159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3" x14ac:dyDescent="0.2">
      <c r="A185" s="220"/>
      <c r="B185" s="221"/>
      <c r="C185" s="269" t="s">
        <v>480</v>
      </c>
      <c r="D185" s="264"/>
      <c r="E185" s="264"/>
      <c r="F185" s="264"/>
      <c r="G185" s="264"/>
      <c r="H185" s="224"/>
      <c r="I185" s="224"/>
      <c r="J185" s="224"/>
      <c r="K185" s="224"/>
      <c r="L185" s="224"/>
      <c r="M185" s="224"/>
      <c r="N185" s="223"/>
      <c r="O185" s="223"/>
      <c r="P185" s="223"/>
      <c r="Q185" s="223"/>
      <c r="R185" s="224"/>
      <c r="S185" s="224"/>
      <c r="T185" s="224"/>
      <c r="U185" s="224"/>
      <c r="V185" s="224"/>
      <c r="W185" s="224"/>
      <c r="X185" s="224"/>
      <c r="Y185" s="224"/>
      <c r="Z185" s="213"/>
      <c r="AA185" s="213"/>
      <c r="AB185" s="213"/>
      <c r="AC185" s="213"/>
      <c r="AD185" s="213"/>
      <c r="AE185" s="213"/>
      <c r="AF185" s="213"/>
      <c r="AG185" s="213" t="s">
        <v>159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44" t="str">
        <f>C185</f>
        <v>Montáž na statický ocelový rám z čtvercových profilů s antikorozní úpravou, namontovaný na patkách odolných proti vibracím.</v>
      </c>
      <c r="BB185" s="213"/>
      <c r="BC185" s="213"/>
      <c r="BD185" s="213"/>
      <c r="BE185" s="213"/>
      <c r="BF185" s="213"/>
      <c r="BG185" s="213"/>
      <c r="BH185" s="213"/>
    </row>
    <row r="186" spans="1:60" outlineLevel="3" x14ac:dyDescent="0.2">
      <c r="A186" s="220"/>
      <c r="B186" s="221"/>
      <c r="C186" s="271" t="s">
        <v>479</v>
      </c>
      <c r="D186" s="226"/>
      <c r="E186" s="227"/>
      <c r="F186" s="228"/>
      <c r="G186" s="228"/>
      <c r="H186" s="224"/>
      <c r="I186" s="224"/>
      <c r="J186" s="224"/>
      <c r="K186" s="224"/>
      <c r="L186" s="224"/>
      <c r="M186" s="224"/>
      <c r="N186" s="223"/>
      <c r="O186" s="223"/>
      <c r="P186" s="223"/>
      <c r="Q186" s="223"/>
      <c r="R186" s="224"/>
      <c r="S186" s="224"/>
      <c r="T186" s="224"/>
      <c r="U186" s="224"/>
      <c r="V186" s="224"/>
      <c r="W186" s="224"/>
      <c r="X186" s="224"/>
      <c r="Y186" s="224"/>
      <c r="Z186" s="213"/>
      <c r="AA186" s="213"/>
      <c r="AB186" s="213"/>
      <c r="AC186" s="213"/>
      <c r="AD186" s="213"/>
      <c r="AE186" s="213"/>
      <c r="AF186" s="213"/>
      <c r="AG186" s="213" t="s">
        <v>159</v>
      </c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3" x14ac:dyDescent="0.2">
      <c r="A187" s="220"/>
      <c r="B187" s="221"/>
      <c r="C187" s="269" t="s">
        <v>481</v>
      </c>
      <c r="D187" s="264"/>
      <c r="E187" s="264"/>
      <c r="F187" s="264"/>
      <c r="G187" s="264"/>
      <c r="H187" s="224"/>
      <c r="I187" s="224"/>
      <c r="J187" s="224"/>
      <c r="K187" s="224"/>
      <c r="L187" s="224"/>
      <c r="M187" s="224"/>
      <c r="N187" s="223"/>
      <c r="O187" s="223"/>
      <c r="P187" s="223"/>
      <c r="Q187" s="223"/>
      <c r="R187" s="224"/>
      <c r="S187" s="224"/>
      <c r="T187" s="224"/>
      <c r="U187" s="224"/>
      <c r="V187" s="224"/>
      <c r="W187" s="224"/>
      <c r="X187" s="224"/>
      <c r="Y187" s="224"/>
      <c r="Z187" s="213"/>
      <c r="AA187" s="213"/>
      <c r="AB187" s="213"/>
      <c r="AC187" s="213"/>
      <c r="AD187" s="213"/>
      <c r="AE187" s="213"/>
      <c r="AF187" s="213"/>
      <c r="AG187" s="213" t="s">
        <v>159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3" x14ac:dyDescent="0.2">
      <c r="A188" s="220"/>
      <c r="B188" s="221"/>
      <c r="C188" s="269" t="s">
        <v>482</v>
      </c>
      <c r="D188" s="264"/>
      <c r="E188" s="264"/>
      <c r="F188" s="264"/>
      <c r="G188" s="264"/>
      <c r="H188" s="224"/>
      <c r="I188" s="224"/>
      <c r="J188" s="224"/>
      <c r="K188" s="224"/>
      <c r="L188" s="224"/>
      <c r="M188" s="224"/>
      <c r="N188" s="223"/>
      <c r="O188" s="223"/>
      <c r="P188" s="223"/>
      <c r="Q188" s="223"/>
      <c r="R188" s="224"/>
      <c r="S188" s="224"/>
      <c r="T188" s="224"/>
      <c r="U188" s="224"/>
      <c r="V188" s="224"/>
      <c r="W188" s="224"/>
      <c r="X188" s="224"/>
      <c r="Y188" s="224"/>
      <c r="Z188" s="213"/>
      <c r="AA188" s="213"/>
      <c r="AB188" s="213"/>
      <c r="AC188" s="213"/>
      <c r="AD188" s="213"/>
      <c r="AE188" s="213"/>
      <c r="AF188" s="213"/>
      <c r="AG188" s="213" t="s">
        <v>159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3" x14ac:dyDescent="0.2">
      <c r="A189" s="220"/>
      <c r="B189" s="221"/>
      <c r="C189" s="271" t="s">
        <v>479</v>
      </c>
      <c r="D189" s="226"/>
      <c r="E189" s="227"/>
      <c r="F189" s="228"/>
      <c r="G189" s="228"/>
      <c r="H189" s="224"/>
      <c r="I189" s="224"/>
      <c r="J189" s="224"/>
      <c r="K189" s="224"/>
      <c r="L189" s="224"/>
      <c r="M189" s="224"/>
      <c r="N189" s="223"/>
      <c r="O189" s="223"/>
      <c r="P189" s="223"/>
      <c r="Q189" s="223"/>
      <c r="R189" s="224"/>
      <c r="S189" s="224"/>
      <c r="T189" s="224"/>
      <c r="U189" s="224"/>
      <c r="V189" s="224"/>
      <c r="W189" s="224"/>
      <c r="X189" s="224"/>
      <c r="Y189" s="224"/>
      <c r="Z189" s="213"/>
      <c r="AA189" s="213"/>
      <c r="AB189" s="213"/>
      <c r="AC189" s="213"/>
      <c r="AD189" s="213"/>
      <c r="AE189" s="213"/>
      <c r="AF189" s="213"/>
      <c r="AG189" s="213" t="s">
        <v>159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3" x14ac:dyDescent="0.2">
      <c r="A190" s="220"/>
      <c r="B190" s="221"/>
      <c r="C190" s="269" t="s">
        <v>483</v>
      </c>
      <c r="D190" s="264"/>
      <c r="E190" s="264"/>
      <c r="F190" s="264"/>
      <c r="G190" s="264"/>
      <c r="H190" s="224"/>
      <c r="I190" s="224"/>
      <c r="J190" s="224"/>
      <c r="K190" s="224"/>
      <c r="L190" s="224"/>
      <c r="M190" s="224"/>
      <c r="N190" s="223"/>
      <c r="O190" s="223"/>
      <c r="P190" s="223"/>
      <c r="Q190" s="223"/>
      <c r="R190" s="224"/>
      <c r="S190" s="224"/>
      <c r="T190" s="224"/>
      <c r="U190" s="224"/>
      <c r="V190" s="224"/>
      <c r="W190" s="224"/>
      <c r="X190" s="224"/>
      <c r="Y190" s="224"/>
      <c r="Z190" s="213"/>
      <c r="AA190" s="213"/>
      <c r="AB190" s="213"/>
      <c r="AC190" s="213"/>
      <c r="AD190" s="213"/>
      <c r="AE190" s="213"/>
      <c r="AF190" s="213"/>
      <c r="AG190" s="213" t="s">
        <v>159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3" x14ac:dyDescent="0.2">
      <c r="A191" s="220"/>
      <c r="B191" s="221"/>
      <c r="C191" s="271" t="s">
        <v>479</v>
      </c>
      <c r="D191" s="226"/>
      <c r="E191" s="227"/>
      <c r="F191" s="228"/>
      <c r="G191" s="228"/>
      <c r="H191" s="224"/>
      <c r="I191" s="224"/>
      <c r="J191" s="224"/>
      <c r="K191" s="224"/>
      <c r="L191" s="224"/>
      <c r="M191" s="224"/>
      <c r="N191" s="223"/>
      <c r="O191" s="223"/>
      <c r="P191" s="223"/>
      <c r="Q191" s="223"/>
      <c r="R191" s="224"/>
      <c r="S191" s="224"/>
      <c r="T191" s="224"/>
      <c r="U191" s="224"/>
      <c r="V191" s="224"/>
      <c r="W191" s="224"/>
      <c r="X191" s="224"/>
      <c r="Y191" s="224"/>
      <c r="Z191" s="213"/>
      <c r="AA191" s="213"/>
      <c r="AB191" s="213"/>
      <c r="AC191" s="213"/>
      <c r="AD191" s="213"/>
      <c r="AE191" s="213"/>
      <c r="AF191" s="213"/>
      <c r="AG191" s="213" t="s">
        <v>159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3" x14ac:dyDescent="0.2">
      <c r="A192" s="220"/>
      <c r="B192" s="221"/>
      <c r="C192" s="269" t="s">
        <v>484</v>
      </c>
      <c r="D192" s="264"/>
      <c r="E192" s="264"/>
      <c r="F192" s="264"/>
      <c r="G192" s="264"/>
      <c r="H192" s="224"/>
      <c r="I192" s="224"/>
      <c r="J192" s="224"/>
      <c r="K192" s="224"/>
      <c r="L192" s="224"/>
      <c r="M192" s="224"/>
      <c r="N192" s="223"/>
      <c r="O192" s="223"/>
      <c r="P192" s="223"/>
      <c r="Q192" s="223"/>
      <c r="R192" s="224"/>
      <c r="S192" s="224"/>
      <c r="T192" s="224"/>
      <c r="U192" s="224"/>
      <c r="V192" s="224"/>
      <c r="W192" s="224"/>
      <c r="X192" s="224"/>
      <c r="Y192" s="224"/>
      <c r="Z192" s="213"/>
      <c r="AA192" s="213"/>
      <c r="AB192" s="213"/>
      <c r="AC192" s="213"/>
      <c r="AD192" s="213"/>
      <c r="AE192" s="213"/>
      <c r="AF192" s="213"/>
      <c r="AG192" s="213" t="s">
        <v>159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3" x14ac:dyDescent="0.2">
      <c r="A193" s="220"/>
      <c r="B193" s="221"/>
      <c r="C193" s="269" t="s">
        <v>485</v>
      </c>
      <c r="D193" s="264"/>
      <c r="E193" s="264"/>
      <c r="F193" s="264"/>
      <c r="G193" s="264"/>
      <c r="H193" s="224"/>
      <c r="I193" s="224"/>
      <c r="J193" s="224"/>
      <c r="K193" s="224"/>
      <c r="L193" s="224"/>
      <c r="M193" s="224"/>
      <c r="N193" s="223"/>
      <c r="O193" s="223"/>
      <c r="P193" s="223"/>
      <c r="Q193" s="223"/>
      <c r="R193" s="224"/>
      <c r="S193" s="224"/>
      <c r="T193" s="224"/>
      <c r="U193" s="224"/>
      <c r="V193" s="224"/>
      <c r="W193" s="224"/>
      <c r="X193" s="224"/>
      <c r="Y193" s="224"/>
      <c r="Z193" s="213"/>
      <c r="AA193" s="213"/>
      <c r="AB193" s="213"/>
      <c r="AC193" s="213"/>
      <c r="AD193" s="213"/>
      <c r="AE193" s="213"/>
      <c r="AF193" s="213"/>
      <c r="AG193" s="213" t="s">
        <v>159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3" x14ac:dyDescent="0.2">
      <c r="A194" s="220"/>
      <c r="B194" s="221"/>
      <c r="C194" s="269" t="s">
        <v>486</v>
      </c>
      <c r="D194" s="264"/>
      <c r="E194" s="264"/>
      <c r="F194" s="264"/>
      <c r="G194" s="264"/>
      <c r="H194" s="224"/>
      <c r="I194" s="224"/>
      <c r="J194" s="224"/>
      <c r="K194" s="224"/>
      <c r="L194" s="224"/>
      <c r="M194" s="224"/>
      <c r="N194" s="223"/>
      <c r="O194" s="223"/>
      <c r="P194" s="223"/>
      <c r="Q194" s="223"/>
      <c r="R194" s="224"/>
      <c r="S194" s="224"/>
      <c r="T194" s="224"/>
      <c r="U194" s="224"/>
      <c r="V194" s="224"/>
      <c r="W194" s="224"/>
      <c r="X194" s="224"/>
      <c r="Y194" s="224"/>
      <c r="Z194" s="213"/>
      <c r="AA194" s="213"/>
      <c r="AB194" s="213"/>
      <c r="AC194" s="213"/>
      <c r="AD194" s="213"/>
      <c r="AE194" s="213"/>
      <c r="AF194" s="213"/>
      <c r="AG194" s="213" t="s">
        <v>159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3" x14ac:dyDescent="0.2">
      <c r="A195" s="220"/>
      <c r="B195" s="221"/>
      <c r="C195" s="271" t="s">
        <v>479</v>
      </c>
      <c r="D195" s="226"/>
      <c r="E195" s="227"/>
      <c r="F195" s="228"/>
      <c r="G195" s="228"/>
      <c r="H195" s="224"/>
      <c r="I195" s="224"/>
      <c r="J195" s="224"/>
      <c r="K195" s="224"/>
      <c r="L195" s="224"/>
      <c r="M195" s="224"/>
      <c r="N195" s="223"/>
      <c r="O195" s="223"/>
      <c r="P195" s="223"/>
      <c r="Q195" s="223"/>
      <c r="R195" s="224"/>
      <c r="S195" s="224"/>
      <c r="T195" s="224"/>
      <c r="U195" s="224"/>
      <c r="V195" s="224"/>
      <c r="W195" s="224"/>
      <c r="X195" s="224"/>
      <c r="Y195" s="224"/>
      <c r="Z195" s="213"/>
      <c r="AA195" s="213"/>
      <c r="AB195" s="213"/>
      <c r="AC195" s="213"/>
      <c r="AD195" s="213"/>
      <c r="AE195" s="213"/>
      <c r="AF195" s="213"/>
      <c r="AG195" s="213" t="s">
        <v>159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3" x14ac:dyDescent="0.2">
      <c r="A196" s="220"/>
      <c r="B196" s="221"/>
      <c r="C196" s="271" t="s">
        <v>479</v>
      </c>
      <c r="D196" s="226"/>
      <c r="E196" s="227"/>
      <c r="F196" s="228"/>
      <c r="G196" s="228"/>
      <c r="H196" s="224"/>
      <c r="I196" s="224"/>
      <c r="J196" s="224"/>
      <c r="K196" s="224"/>
      <c r="L196" s="224"/>
      <c r="M196" s="224"/>
      <c r="N196" s="223"/>
      <c r="O196" s="223"/>
      <c r="P196" s="223"/>
      <c r="Q196" s="223"/>
      <c r="R196" s="224"/>
      <c r="S196" s="224"/>
      <c r="T196" s="224"/>
      <c r="U196" s="224"/>
      <c r="V196" s="224"/>
      <c r="W196" s="224"/>
      <c r="X196" s="224"/>
      <c r="Y196" s="224"/>
      <c r="Z196" s="213"/>
      <c r="AA196" s="213"/>
      <c r="AB196" s="213"/>
      <c r="AC196" s="213"/>
      <c r="AD196" s="213"/>
      <c r="AE196" s="213"/>
      <c r="AF196" s="213"/>
      <c r="AG196" s="213" t="s">
        <v>159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3" x14ac:dyDescent="0.2">
      <c r="A197" s="220"/>
      <c r="B197" s="221"/>
      <c r="C197" s="269" t="s">
        <v>682</v>
      </c>
      <c r="D197" s="264"/>
      <c r="E197" s="264"/>
      <c r="F197" s="264"/>
      <c r="G197" s="264"/>
      <c r="H197" s="224"/>
      <c r="I197" s="224"/>
      <c r="J197" s="224"/>
      <c r="K197" s="224"/>
      <c r="L197" s="224"/>
      <c r="M197" s="224"/>
      <c r="N197" s="223"/>
      <c r="O197" s="223"/>
      <c r="P197" s="223"/>
      <c r="Q197" s="223"/>
      <c r="R197" s="224"/>
      <c r="S197" s="224"/>
      <c r="T197" s="224"/>
      <c r="U197" s="224"/>
      <c r="V197" s="224"/>
      <c r="W197" s="224"/>
      <c r="X197" s="224"/>
      <c r="Y197" s="224"/>
      <c r="Z197" s="213"/>
      <c r="AA197" s="213"/>
      <c r="AB197" s="213"/>
      <c r="AC197" s="213"/>
      <c r="AD197" s="213"/>
      <c r="AE197" s="213"/>
      <c r="AF197" s="213"/>
      <c r="AG197" s="213" t="s">
        <v>159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3" x14ac:dyDescent="0.2">
      <c r="A198" s="220"/>
      <c r="B198" s="221"/>
      <c r="C198" s="269" t="s">
        <v>487</v>
      </c>
      <c r="D198" s="264"/>
      <c r="E198" s="264"/>
      <c r="F198" s="264"/>
      <c r="G198" s="264"/>
      <c r="H198" s="224"/>
      <c r="I198" s="224"/>
      <c r="J198" s="224"/>
      <c r="K198" s="224"/>
      <c r="L198" s="224"/>
      <c r="M198" s="224"/>
      <c r="N198" s="223"/>
      <c r="O198" s="223"/>
      <c r="P198" s="223"/>
      <c r="Q198" s="223"/>
      <c r="R198" s="224"/>
      <c r="S198" s="224"/>
      <c r="T198" s="224"/>
      <c r="U198" s="224"/>
      <c r="V198" s="224"/>
      <c r="W198" s="224"/>
      <c r="X198" s="224"/>
      <c r="Y198" s="224"/>
      <c r="Z198" s="213"/>
      <c r="AA198" s="213"/>
      <c r="AB198" s="213"/>
      <c r="AC198" s="213"/>
      <c r="AD198" s="213"/>
      <c r="AE198" s="213"/>
      <c r="AF198" s="213"/>
      <c r="AG198" s="213" t="s">
        <v>159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3" x14ac:dyDescent="0.2">
      <c r="A199" s="220"/>
      <c r="B199" s="221"/>
      <c r="C199" s="269" t="s">
        <v>488</v>
      </c>
      <c r="D199" s="264"/>
      <c r="E199" s="264"/>
      <c r="F199" s="264"/>
      <c r="G199" s="264"/>
      <c r="H199" s="224"/>
      <c r="I199" s="224"/>
      <c r="J199" s="224"/>
      <c r="K199" s="224"/>
      <c r="L199" s="224"/>
      <c r="M199" s="224"/>
      <c r="N199" s="223"/>
      <c r="O199" s="223"/>
      <c r="P199" s="223"/>
      <c r="Q199" s="223"/>
      <c r="R199" s="224"/>
      <c r="S199" s="224"/>
      <c r="T199" s="224"/>
      <c r="U199" s="224"/>
      <c r="V199" s="224"/>
      <c r="W199" s="224"/>
      <c r="X199" s="224"/>
      <c r="Y199" s="224"/>
      <c r="Z199" s="213"/>
      <c r="AA199" s="213"/>
      <c r="AB199" s="213"/>
      <c r="AC199" s="213"/>
      <c r="AD199" s="213"/>
      <c r="AE199" s="213"/>
      <c r="AF199" s="213"/>
      <c r="AG199" s="213" t="s">
        <v>159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3" x14ac:dyDescent="0.2">
      <c r="A200" s="220"/>
      <c r="B200" s="221"/>
      <c r="C200" s="269" t="s">
        <v>489</v>
      </c>
      <c r="D200" s="264"/>
      <c r="E200" s="264"/>
      <c r="F200" s="264"/>
      <c r="G200" s="264"/>
      <c r="H200" s="224"/>
      <c r="I200" s="224"/>
      <c r="J200" s="224"/>
      <c r="K200" s="224"/>
      <c r="L200" s="224"/>
      <c r="M200" s="224"/>
      <c r="N200" s="223"/>
      <c r="O200" s="223"/>
      <c r="P200" s="223"/>
      <c r="Q200" s="223"/>
      <c r="R200" s="224"/>
      <c r="S200" s="224"/>
      <c r="T200" s="224"/>
      <c r="U200" s="224"/>
      <c r="V200" s="224"/>
      <c r="W200" s="224"/>
      <c r="X200" s="224"/>
      <c r="Y200" s="224"/>
      <c r="Z200" s="213"/>
      <c r="AA200" s="213"/>
      <c r="AB200" s="213"/>
      <c r="AC200" s="213"/>
      <c r="AD200" s="213"/>
      <c r="AE200" s="213"/>
      <c r="AF200" s="213"/>
      <c r="AG200" s="213" t="s">
        <v>159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3" x14ac:dyDescent="0.2">
      <c r="A201" s="220"/>
      <c r="B201" s="221"/>
      <c r="C201" s="271" t="s">
        <v>479</v>
      </c>
      <c r="D201" s="226"/>
      <c r="E201" s="227"/>
      <c r="F201" s="228"/>
      <c r="G201" s="228"/>
      <c r="H201" s="224"/>
      <c r="I201" s="224"/>
      <c r="J201" s="224"/>
      <c r="K201" s="224"/>
      <c r="L201" s="224"/>
      <c r="M201" s="224"/>
      <c r="N201" s="223"/>
      <c r="O201" s="223"/>
      <c r="P201" s="223"/>
      <c r="Q201" s="223"/>
      <c r="R201" s="224"/>
      <c r="S201" s="224"/>
      <c r="T201" s="224"/>
      <c r="U201" s="224"/>
      <c r="V201" s="224"/>
      <c r="W201" s="224"/>
      <c r="X201" s="224"/>
      <c r="Y201" s="224"/>
      <c r="Z201" s="213"/>
      <c r="AA201" s="213"/>
      <c r="AB201" s="213"/>
      <c r="AC201" s="213"/>
      <c r="AD201" s="213"/>
      <c r="AE201" s="213"/>
      <c r="AF201" s="213"/>
      <c r="AG201" s="213" t="s">
        <v>159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3" x14ac:dyDescent="0.2">
      <c r="A202" s="220"/>
      <c r="B202" s="221"/>
      <c r="C202" s="269" t="s">
        <v>490</v>
      </c>
      <c r="D202" s="264"/>
      <c r="E202" s="264"/>
      <c r="F202" s="264"/>
      <c r="G202" s="264"/>
      <c r="H202" s="224"/>
      <c r="I202" s="224"/>
      <c r="J202" s="224"/>
      <c r="K202" s="224"/>
      <c r="L202" s="224"/>
      <c r="M202" s="224"/>
      <c r="N202" s="223"/>
      <c r="O202" s="223"/>
      <c r="P202" s="223"/>
      <c r="Q202" s="223"/>
      <c r="R202" s="224"/>
      <c r="S202" s="224"/>
      <c r="T202" s="224"/>
      <c r="U202" s="224"/>
      <c r="V202" s="224"/>
      <c r="W202" s="224"/>
      <c r="X202" s="224"/>
      <c r="Y202" s="224"/>
      <c r="Z202" s="213"/>
      <c r="AA202" s="213"/>
      <c r="AB202" s="213"/>
      <c r="AC202" s="213"/>
      <c r="AD202" s="213"/>
      <c r="AE202" s="213"/>
      <c r="AF202" s="213"/>
      <c r="AG202" s="213" t="s">
        <v>159</v>
      </c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3" x14ac:dyDescent="0.2">
      <c r="A203" s="220"/>
      <c r="B203" s="221"/>
      <c r="C203" s="269" t="s">
        <v>491</v>
      </c>
      <c r="D203" s="264"/>
      <c r="E203" s="264"/>
      <c r="F203" s="264"/>
      <c r="G203" s="264"/>
      <c r="H203" s="224"/>
      <c r="I203" s="224"/>
      <c r="J203" s="224"/>
      <c r="K203" s="224"/>
      <c r="L203" s="224"/>
      <c r="M203" s="224"/>
      <c r="N203" s="223"/>
      <c r="O203" s="223"/>
      <c r="P203" s="223"/>
      <c r="Q203" s="223"/>
      <c r="R203" s="224"/>
      <c r="S203" s="224"/>
      <c r="T203" s="224"/>
      <c r="U203" s="224"/>
      <c r="V203" s="224"/>
      <c r="W203" s="224"/>
      <c r="X203" s="224"/>
      <c r="Y203" s="224"/>
      <c r="Z203" s="213"/>
      <c r="AA203" s="213"/>
      <c r="AB203" s="213"/>
      <c r="AC203" s="213"/>
      <c r="AD203" s="213"/>
      <c r="AE203" s="213"/>
      <c r="AF203" s="213"/>
      <c r="AG203" s="213" t="s">
        <v>159</v>
      </c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3" x14ac:dyDescent="0.2">
      <c r="A204" s="220"/>
      <c r="B204" s="221"/>
      <c r="C204" s="269" t="s">
        <v>492</v>
      </c>
      <c r="D204" s="264"/>
      <c r="E204" s="264"/>
      <c r="F204" s="264"/>
      <c r="G204" s="264"/>
      <c r="H204" s="224"/>
      <c r="I204" s="224"/>
      <c r="J204" s="224"/>
      <c r="K204" s="224"/>
      <c r="L204" s="224"/>
      <c r="M204" s="224"/>
      <c r="N204" s="223"/>
      <c r="O204" s="223"/>
      <c r="P204" s="223"/>
      <c r="Q204" s="223"/>
      <c r="R204" s="224"/>
      <c r="S204" s="224"/>
      <c r="T204" s="224"/>
      <c r="U204" s="224"/>
      <c r="V204" s="224"/>
      <c r="W204" s="224"/>
      <c r="X204" s="224"/>
      <c r="Y204" s="224"/>
      <c r="Z204" s="213"/>
      <c r="AA204" s="213"/>
      <c r="AB204" s="213"/>
      <c r="AC204" s="213"/>
      <c r="AD204" s="213"/>
      <c r="AE204" s="213"/>
      <c r="AF204" s="213"/>
      <c r="AG204" s="213" t="s">
        <v>159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3" x14ac:dyDescent="0.2">
      <c r="A205" s="220"/>
      <c r="B205" s="221"/>
      <c r="C205" s="269" t="s">
        <v>493</v>
      </c>
      <c r="D205" s="264"/>
      <c r="E205" s="264"/>
      <c r="F205" s="264"/>
      <c r="G205" s="264"/>
      <c r="H205" s="224"/>
      <c r="I205" s="224"/>
      <c r="J205" s="224"/>
      <c r="K205" s="224"/>
      <c r="L205" s="224"/>
      <c r="M205" s="224"/>
      <c r="N205" s="223"/>
      <c r="O205" s="223"/>
      <c r="P205" s="223"/>
      <c r="Q205" s="223"/>
      <c r="R205" s="224"/>
      <c r="S205" s="224"/>
      <c r="T205" s="224"/>
      <c r="U205" s="224"/>
      <c r="V205" s="224"/>
      <c r="W205" s="224"/>
      <c r="X205" s="224"/>
      <c r="Y205" s="224"/>
      <c r="Z205" s="213"/>
      <c r="AA205" s="213"/>
      <c r="AB205" s="213"/>
      <c r="AC205" s="213"/>
      <c r="AD205" s="213"/>
      <c r="AE205" s="213"/>
      <c r="AF205" s="213"/>
      <c r="AG205" s="213" t="s">
        <v>159</v>
      </c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3" x14ac:dyDescent="0.2">
      <c r="A206" s="220"/>
      <c r="B206" s="221"/>
      <c r="C206" s="269" t="s">
        <v>493</v>
      </c>
      <c r="D206" s="264"/>
      <c r="E206" s="264"/>
      <c r="F206" s="264"/>
      <c r="G206" s="264"/>
      <c r="H206" s="224"/>
      <c r="I206" s="224"/>
      <c r="J206" s="224"/>
      <c r="K206" s="224"/>
      <c r="L206" s="224"/>
      <c r="M206" s="224"/>
      <c r="N206" s="223"/>
      <c r="O206" s="223"/>
      <c r="P206" s="223"/>
      <c r="Q206" s="223"/>
      <c r="R206" s="224"/>
      <c r="S206" s="224"/>
      <c r="T206" s="224"/>
      <c r="U206" s="224"/>
      <c r="V206" s="224"/>
      <c r="W206" s="224"/>
      <c r="X206" s="224"/>
      <c r="Y206" s="224"/>
      <c r="Z206" s="213"/>
      <c r="AA206" s="213"/>
      <c r="AB206" s="213"/>
      <c r="AC206" s="213"/>
      <c r="AD206" s="213"/>
      <c r="AE206" s="213"/>
      <c r="AF206" s="213"/>
      <c r="AG206" s="213" t="s">
        <v>159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3" x14ac:dyDescent="0.2">
      <c r="A207" s="220"/>
      <c r="B207" s="221"/>
      <c r="C207" s="269" t="s">
        <v>494</v>
      </c>
      <c r="D207" s="264"/>
      <c r="E207" s="264"/>
      <c r="F207" s="264"/>
      <c r="G207" s="264"/>
      <c r="H207" s="224"/>
      <c r="I207" s="224"/>
      <c r="J207" s="224"/>
      <c r="K207" s="224"/>
      <c r="L207" s="224"/>
      <c r="M207" s="224"/>
      <c r="N207" s="223"/>
      <c r="O207" s="223"/>
      <c r="P207" s="223"/>
      <c r="Q207" s="223"/>
      <c r="R207" s="224"/>
      <c r="S207" s="224"/>
      <c r="T207" s="224"/>
      <c r="U207" s="224"/>
      <c r="V207" s="224"/>
      <c r="W207" s="224"/>
      <c r="X207" s="224"/>
      <c r="Y207" s="224"/>
      <c r="Z207" s="213"/>
      <c r="AA207" s="213"/>
      <c r="AB207" s="213"/>
      <c r="AC207" s="213"/>
      <c r="AD207" s="213"/>
      <c r="AE207" s="213"/>
      <c r="AF207" s="213"/>
      <c r="AG207" s="213" t="s">
        <v>159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3" x14ac:dyDescent="0.2">
      <c r="A208" s="220"/>
      <c r="B208" s="221"/>
      <c r="C208" s="269" t="s">
        <v>495</v>
      </c>
      <c r="D208" s="264"/>
      <c r="E208" s="264"/>
      <c r="F208" s="264"/>
      <c r="G208" s="264"/>
      <c r="H208" s="224"/>
      <c r="I208" s="224"/>
      <c r="J208" s="224"/>
      <c r="K208" s="224"/>
      <c r="L208" s="224"/>
      <c r="M208" s="224"/>
      <c r="N208" s="223"/>
      <c r="O208" s="223"/>
      <c r="P208" s="223"/>
      <c r="Q208" s="223"/>
      <c r="R208" s="224"/>
      <c r="S208" s="224"/>
      <c r="T208" s="224"/>
      <c r="U208" s="224"/>
      <c r="V208" s="224"/>
      <c r="W208" s="224"/>
      <c r="X208" s="224"/>
      <c r="Y208" s="224"/>
      <c r="Z208" s="213"/>
      <c r="AA208" s="213"/>
      <c r="AB208" s="213"/>
      <c r="AC208" s="213"/>
      <c r="AD208" s="213"/>
      <c r="AE208" s="213"/>
      <c r="AF208" s="213"/>
      <c r="AG208" s="213" t="s">
        <v>159</v>
      </c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44" t="str">
        <f>C208</f>
        <v>1 ks Modulární ultrazvukový měřič tepla/chladu s odděleným průtokoměrem  (Qp 6,0 m3/h, DN 25/32, PN 16/25)</v>
      </c>
      <c r="BB208" s="213"/>
      <c r="BC208" s="213"/>
      <c r="BD208" s="213"/>
      <c r="BE208" s="213"/>
      <c r="BF208" s="213"/>
      <c r="BG208" s="213"/>
      <c r="BH208" s="213"/>
    </row>
    <row r="209" spans="1:60" outlineLevel="3" x14ac:dyDescent="0.2">
      <c r="A209" s="220"/>
      <c r="B209" s="221"/>
      <c r="C209" s="269" t="s">
        <v>496</v>
      </c>
      <c r="D209" s="264"/>
      <c r="E209" s="264"/>
      <c r="F209" s="264"/>
      <c r="G209" s="264"/>
      <c r="H209" s="224"/>
      <c r="I209" s="224"/>
      <c r="J209" s="224"/>
      <c r="K209" s="224"/>
      <c r="L209" s="224"/>
      <c r="M209" s="224"/>
      <c r="N209" s="223"/>
      <c r="O209" s="223"/>
      <c r="P209" s="223"/>
      <c r="Q209" s="223"/>
      <c r="R209" s="224"/>
      <c r="S209" s="224"/>
      <c r="T209" s="224"/>
      <c r="U209" s="224"/>
      <c r="V209" s="224"/>
      <c r="W209" s="224"/>
      <c r="X209" s="224"/>
      <c r="Y209" s="224"/>
      <c r="Z209" s="213"/>
      <c r="AA209" s="213"/>
      <c r="AB209" s="213"/>
      <c r="AC209" s="213"/>
      <c r="AD209" s="213"/>
      <c r="AE209" s="213"/>
      <c r="AF209" s="213"/>
      <c r="AG209" s="213" t="s">
        <v>159</v>
      </c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3" x14ac:dyDescent="0.2">
      <c r="A210" s="220"/>
      <c r="B210" s="221"/>
      <c r="C210" s="269" t="s">
        <v>497</v>
      </c>
      <c r="D210" s="264"/>
      <c r="E210" s="264"/>
      <c r="F210" s="264"/>
      <c r="G210" s="264"/>
      <c r="H210" s="224"/>
      <c r="I210" s="224"/>
      <c r="J210" s="224"/>
      <c r="K210" s="224"/>
      <c r="L210" s="224"/>
      <c r="M210" s="224"/>
      <c r="N210" s="223"/>
      <c r="O210" s="223"/>
      <c r="P210" s="223"/>
      <c r="Q210" s="223"/>
      <c r="R210" s="224"/>
      <c r="S210" s="224"/>
      <c r="T210" s="224"/>
      <c r="U210" s="224"/>
      <c r="V210" s="224"/>
      <c r="W210" s="224"/>
      <c r="X210" s="224"/>
      <c r="Y210" s="224"/>
      <c r="Z210" s="213"/>
      <c r="AA210" s="213"/>
      <c r="AB210" s="213"/>
      <c r="AC210" s="213"/>
      <c r="AD210" s="213"/>
      <c r="AE210" s="213"/>
      <c r="AF210" s="213"/>
      <c r="AG210" s="213" t="s">
        <v>159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3" x14ac:dyDescent="0.2">
      <c r="A211" s="220"/>
      <c r="B211" s="221"/>
      <c r="C211" s="269" t="s">
        <v>498</v>
      </c>
      <c r="D211" s="264"/>
      <c r="E211" s="264"/>
      <c r="F211" s="264"/>
      <c r="G211" s="264"/>
      <c r="H211" s="224"/>
      <c r="I211" s="224"/>
      <c r="J211" s="224"/>
      <c r="K211" s="224"/>
      <c r="L211" s="224"/>
      <c r="M211" s="224"/>
      <c r="N211" s="223"/>
      <c r="O211" s="223"/>
      <c r="P211" s="223"/>
      <c r="Q211" s="223"/>
      <c r="R211" s="224"/>
      <c r="S211" s="224"/>
      <c r="T211" s="224"/>
      <c r="U211" s="224"/>
      <c r="V211" s="224"/>
      <c r="W211" s="224"/>
      <c r="X211" s="224"/>
      <c r="Y211" s="224"/>
      <c r="Z211" s="213"/>
      <c r="AA211" s="213"/>
      <c r="AB211" s="213"/>
      <c r="AC211" s="213"/>
      <c r="AD211" s="213"/>
      <c r="AE211" s="213"/>
      <c r="AF211" s="213"/>
      <c r="AG211" s="213" t="s">
        <v>159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3" x14ac:dyDescent="0.2">
      <c r="A212" s="220"/>
      <c r="B212" s="221"/>
      <c r="C212" s="269" t="s">
        <v>499</v>
      </c>
      <c r="D212" s="264"/>
      <c r="E212" s="264"/>
      <c r="F212" s="264"/>
      <c r="G212" s="264"/>
      <c r="H212" s="224"/>
      <c r="I212" s="224"/>
      <c r="J212" s="224"/>
      <c r="K212" s="224"/>
      <c r="L212" s="224"/>
      <c r="M212" s="224"/>
      <c r="N212" s="223"/>
      <c r="O212" s="223"/>
      <c r="P212" s="223"/>
      <c r="Q212" s="223"/>
      <c r="R212" s="224"/>
      <c r="S212" s="224"/>
      <c r="T212" s="224"/>
      <c r="U212" s="224"/>
      <c r="V212" s="224"/>
      <c r="W212" s="224"/>
      <c r="X212" s="224"/>
      <c r="Y212" s="224"/>
      <c r="Z212" s="213"/>
      <c r="AA212" s="213"/>
      <c r="AB212" s="213"/>
      <c r="AC212" s="213"/>
      <c r="AD212" s="213"/>
      <c r="AE212" s="213"/>
      <c r="AF212" s="213"/>
      <c r="AG212" s="213" t="s">
        <v>159</v>
      </c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3" x14ac:dyDescent="0.2">
      <c r="A213" s="220"/>
      <c r="B213" s="221"/>
      <c r="C213" s="269" t="s">
        <v>500</v>
      </c>
      <c r="D213" s="264"/>
      <c r="E213" s="264"/>
      <c r="F213" s="264"/>
      <c r="G213" s="264"/>
      <c r="H213" s="224"/>
      <c r="I213" s="224"/>
      <c r="J213" s="224"/>
      <c r="K213" s="224"/>
      <c r="L213" s="224"/>
      <c r="M213" s="224"/>
      <c r="N213" s="223"/>
      <c r="O213" s="223"/>
      <c r="P213" s="223"/>
      <c r="Q213" s="223"/>
      <c r="R213" s="224"/>
      <c r="S213" s="224"/>
      <c r="T213" s="224"/>
      <c r="U213" s="224"/>
      <c r="V213" s="224"/>
      <c r="W213" s="224"/>
      <c r="X213" s="224"/>
      <c r="Y213" s="224"/>
      <c r="Z213" s="213"/>
      <c r="AA213" s="213"/>
      <c r="AB213" s="213"/>
      <c r="AC213" s="213"/>
      <c r="AD213" s="213"/>
      <c r="AE213" s="213"/>
      <c r="AF213" s="213"/>
      <c r="AG213" s="213" t="s">
        <v>159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3" x14ac:dyDescent="0.2">
      <c r="A214" s="220"/>
      <c r="B214" s="221"/>
      <c r="C214" s="271" t="s">
        <v>479</v>
      </c>
      <c r="D214" s="226"/>
      <c r="E214" s="227"/>
      <c r="F214" s="228"/>
      <c r="G214" s="228"/>
      <c r="H214" s="224"/>
      <c r="I214" s="224"/>
      <c r="J214" s="224"/>
      <c r="K214" s="224"/>
      <c r="L214" s="224"/>
      <c r="M214" s="224"/>
      <c r="N214" s="223"/>
      <c r="O214" s="223"/>
      <c r="P214" s="223"/>
      <c r="Q214" s="223"/>
      <c r="R214" s="224"/>
      <c r="S214" s="224"/>
      <c r="T214" s="224"/>
      <c r="U214" s="224"/>
      <c r="V214" s="224"/>
      <c r="W214" s="224"/>
      <c r="X214" s="224"/>
      <c r="Y214" s="224"/>
      <c r="Z214" s="213"/>
      <c r="AA214" s="213"/>
      <c r="AB214" s="213"/>
      <c r="AC214" s="213"/>
      <c r="AD214" s="213"/>
      <c r="AE214" s="213"/>
      <c r="AF214" s="213"/>
      <c r="AG214" s="213" t="s">
        <v>159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3" x14ac:dyDescent="0.2">
      <c r="A215" s="220"/>
      <c r="B215" s="221"/>
      <c r="C215" s="269" t="s">
        <v>501</v>
      </c>
      <c r="D215" s="264"/>
      <c r="E215" s="264"/>
      <c r="F215" s="264"/>
      <c r="G215" s="264"/>
      <c r="H215" s="224"/>
      <c r="I215" s="224"/>
      <c r="J215" s="224"/>
      <c r="K215" s="224"/>
      <c r="L215" s="224"/>
      <c r="M215" s="224"/>
      <c r="N215" s="223"/>
      <c r="O215" s="223"/>
      <c r="P215" s="223"/>
      <c r="Q215" s="223"/>
      <c r="R215" s="224"/>
      <c r="S215" s="224"/>
      <c r="T215" s="224"/>
      <c r="U215" s="224"/>
      <c r="V215" s="224"/>
      <c r="W215" s="224"/>
      <c r="X215" s="224"/>
      <c r="Y215" s="224"/>
      <c r="Z215" s="213"/>
      <c r="AA215" s="213"/>
      <c r="AB215" s="213"/>
      <c r="AC215" s="213"/>
      <c r="AD215" s="213"/>
      <c r="AE215" s="213"/>
      <c r="AF215" s="213"/>
      <c r="AG215" s="213" t="s">
        <v>159</v>
      </c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3" x14ac:dyDescent="0.2">
      <c r="A216" s="220"/>
      <c r="B216" s="221"/>
      <c r="C216" s="269" t="s">
        <v>502</v>
      </c>
      <c r="D216" s="264"/>
      <c r="E216" s="264"/>
      <c r="F216" s="264"/>
      <c r="G216" s="264"/>
      <c r="H216" s="224"/>
      <c r="I216" s="224"/>
      <c r="J216" s="224"/>
      <c r="K216" s="224"/>
      <c r="L216" s="224"/>
      <c r="M216" s="224"/>
      <c r="N216" s="223"/>
      <c r="O216" s="223"/>
      <c r="P216" s="223"/>
      <c r="Q216" s="223"/>
      <c r="R216" s="224"/>
      <c r="S216" s="224"/>
      <c r="T216" s="224"/>
      <c r="U216" s="224"/>
      <c r="V216" s="224"/>
      <c r="W216" s="224"/>
      <c r="X216" s="224"/>
      <c r="Y216" s="224"/>
      <c r="Z216" s="213"/>
      <c r="AA216" s="213"/>
      <c r="AB216" s="213"/>
      <c r="AC216" s="213"/>
      <c r="AD216" s="213"/>
      <c r="AE216" s="213"/>
      <c r="AF216" s="213"/>
      <c r="AG216" s="213" t="s">
        <v>159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3" x14ac:dyDescent="0.2">
      <c r="A217" s="220"/>
      <c r="B217" s="221"/>
      <c r="C217" s="269" t="s">
        <v>491</v>
      </c>
      <c r="D217" s="264"/>
      <c r="E217" s="264"/>
      <c r="F217" s="264"/>
      <c r="G217" s="264"/>
      <c r="H217" s="224"/>
      <c r="I217" s="224"/>
      <c r="J217" s="224"/>
      <c r="K217" s="224"/>
      <c r="L217" s="224"/>
      <c r="M217" s="224"/>
      <c r="N217" s="223"/>
      <c r="O217" s="223"/>
      <c r="P217" s="223"/>
      <c r="Q217" s="223"/>
      <c r="R217" s="224"/>
      <c r="S217" s="224"/>
      <c r="T217" s="224"/>
      <c r="U217" s="224"/>
      <c r="V217" s="224"/>
      <c r="W217" s="224"/>
      <c r="X217" s="224"/>
      <c r="Y217" s="224"/>
      <c r="Z217" s="213"/>
      <c r="AA217" s="213"/>
      <c r="AB217" s="213"/>
      <c r="AC217" s="213"/>
      <c r="AD217" s="213"/>
      <c r="AE217" s="213"/>
      <c r="AF217" s="213"/>
      <c r="AG217" s="213" t="s">
        <v>159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3" x14ac:dyDescent="0.2">
      <c r="A218" s="220"/>
      <c r="B218" s="221"/>
      <c r="C218" s="269" t="s">
        <v>492</v>
      </c>
      <c r="D218" s="264"/>
      <c r="E218" s="264"/>
      <c r="F218" s="264"/>
      <c r="G218" s="264"/>
      <c r="H218" s="224"/>
      <c r="I218" s="224"/>
      <c r="J218" s="224"/>
      <c r="K218" s="224"/>
      <c r="L218" s="224"/>
      <c r="M218" s="224"/>
      <c r="N218" s="223"/>
      <c r="O218" s="223"/>
      <c r="P218" s="223"/>
      <c r="Q218" s="223"/>
      <c r="R218" s="224"/>
      <c r="S218" s="224"/>
      <c r="T218" s="224"/>
      <c r="U218" s="224"/>
      <c r="V218" s="224"/>
      <c r="W218" s="224"/>
      <c r="X218" s="224"/>
      <c r="Y218" s="224"/>
      <c r="Z218" s="213"/>
      <c r="AA218" s="213"/>
      <c r="AB218" s="213"/>
      <c r="AC218" s="213"/>
      <c r="AD218" s="213"/>
      <c r="AE218" s="213"/>
      <c r="AF218" s="213"/>
      <c r="AG218" s="213" t="s">
        <v>159</v>
      </c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3" x14ac:dyDescent="0.2">
      <c r="A219" s="220"/>
      <c r="B219" s="221"/>
      <c r="C219" s="269" t="s">
        <v>498</v>
      </c>
      <c r="D219" s="264"/>
      <c r="E219" s="264"/>
      <c r="F219" s="264"/>
      <c r="G219" s="264"/>
      <c r="H219" s="224"/>
      <c r="I219" s="224"/>
      <c r="J219" s="224"/>
      <c r="K219" s="224"/>
      <c r="L219" s="224"/>
      <c r="M219" s="224"/>
      <c r="N219" s="223"/>
      <c r="O219" s="223"/>
      <c r="P219" s="223"/>
      <c r="Q219" s="223"/>
      <c r="R219" s="224"/>
      <c r="S219" s="224"/>
      <c r="T219" s="224"/>
      <c r="U219" s="224"/>
      <c r="V219" s="224"/>
      <c r="W219" s="224"/>
      <c r="X219" s="224"/>
      <c r="Y219" s="224"/>
      <c r="Z219" s="213"/>
      <c r="AA219" s="213"/>
      <c r="AB219" s="213"/>
      <c r="AC219" s="213"/>
      <c r="AD219" s="213"/>
      <c r="AE219" s="213"/>
      <c r="AF219" s="213"/>
      <c r="AG219" s="213" t="s">
        <v>159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3" x14ac:dyDescent="0.2">
      <c r="A220" s="220"/>
      <c r="B220" s="221"/>
      <c r="C220" s="269" t="s">
        <v>499</v>
      </c>
      <c r="D220" s="264"/>
      <c r="E220" s="264"/>
      <c r="F220" s="264"/>
      <c r="G220" s="264"/>
      <c r="H220" s="224"/>
      <c r="I220" s="224"/>
      <c r="J220" s="224"/>
      <c r="K220" s="224"/>
      <c r="L220" s="224"/>
      <c r="M220" s="224"/>
      <c r="N220" s="223"/>
      <c r="O220" s="223"/>
      <c r="P220" s="223"/>
      <c r="Q220" s="223"/>
      <c r="R220" s="224"/>
      <c r="S220" s="224"/>
      <c r="T220" s="224"/>
      <c r="U220" s="224"/>
      <c r="V220" s="224"/>
      <c r="W220" s="224"/>
      <c r="X220" s="224"/>
      <c r="Y220" s="224"/>
      <c r="Z220" s="213"/>
      <c r="AA220" s="213"/>
      <c r="AB220" s="213"/>
      <c r="AC220" s="213"/>
      <c r="AD220" s="213"/>
      <c r="AE220" s="213"/>
      <c r="AF220" s="213"/>
      <c r="AG220" s="213" t="s">
        <v>159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3" x14ac:dyDescent="0.2">
      <c r="A221" s="220"/>
      <c r="B221" s="221"/>
      <c r="C221" s="269" t="s">
        <v>503</v>
      </c>
      <c r="D221" s="264"/>
      <c r="E221" s="264"/>
      <c r="F221" s="264"/>
      <c r="G221" s="264"/>
      <c r="H221" s="224"/>
      <c r="I221" s="224"/>
      <c r="J221" s="224"/>
      <c r="K221" s="224"/>
      <c r="L221" s="224"/>
      <c r="M221" s="224"/>
      <c r="N221" s="223"/>
      <c r="O221" s="223"/>
      <c r="P221" s="223"/>
      <c r="Q221" s="223"/>
      <c r="R221" s="224"/>
      <c r="S221" s="224"/>
      <c r="T221" s="224"/>
      <c r="U221" s="224"/>
      <c r="V221" s="224"/>
      <c r="W221" s="224"/>
      <c r="X221" s="224"/>
      <c r="Y221" s="224"/>
      <c r="Z221" s="213"/>
      <c r="AA221" s="213"/>
      <c r="AB221" s="213"/>
      <c r="AC221" s="213"/>
      <c r="AD221" s="213"/>
      <c r="AE221" s="213"/>
      <c r="AF221" s="213"/>
      <c r="AG221" s="213" t="s">
        <v>159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3" x14ac:dyDescent="0.2">
      <c r="A222" s="220"/>
      <c r="B222" s="221"/>
      <c r="C222" s="269" t="s">
        <v>504</v>
      </c>
      <c r="D222" s="264"/>
      <c r="E222" s="264"/>
      <c r="F222" s="264"/>
      <c r="G222" s="264"/>
      <c r="H222" s="224"/>
      <c r="I222" s="224"/>
      <c r="J222" s="224"/>
      <c r="K222" s="224"/>
      <c r="L222" s="224"/>
      <c r="M222" s="224"/>
      <c r="N222" s="223"/>
      <c r="O222" s="223"/>
      <c r="P222" s="223"/>
      <c r="Q222" s="223"/>
      <c r="R222" s="224"/>
      <c r="S222" s="224"/>
      <c r="T222" s="224"/>
      <c r="U222" s="224"/>
      <c r="V222" s="224"/>
      <c r="W222" s="224"/>
      <c r="X222" s="224"/>
      <c r="Y222" s="224"/>
      <c r="Z222" s="213"/>
      <c r="AA222" s="213"/>
      <c r="AB222" s="213"/>
      <c r="AC222" s="213"/>
      <c r="AD222" s="213"/>
      <c r="AE222" s="213"/>
      <c r="AF222" s="213"/>
      <c r="AG222" s="213" t="s">
        <v>159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3" x14ac:dyDescent="0.2">
      <c r="A223" s="220"/>
      <c r="B223" s="221"/>
      <c r="C223" s="269" t="s">
        <v>505</v>
      </c>
      <c r="D223" s="264"/>
      <c r="E223" s="264"/>
      <c r="F223" s="264"/>
      <c r="G223" s="264"/>
      <c r="H223" s="224"/>
      <c r="I223" s="224"/>
      <c r="J223" s="224"/>
      <c r="K223" s="224"/>
      <c r="L223" s="224"/>
      <c r="M223" s="224"/>
      <c r="N223" s="223"/>
      <c r="O223" s="223"/>
      <c r="P223" s="223"/>
      <c r="Q223" s="223"/>
      <c r="R223" s="224"/>
      <c r="S223" s="224"/>
      <c r="T223" s="224"/>
      <c r="U223" s="224"/>
      <c r="V223" s="224"/>
      <c r="W223" s="224"/>
      <c r="X223" s="224"/>
      <c r="Y223" s="224"/>
      <c r="Z223" s="213"/>
      <c r="AA223" s="213"/>
      <c r="AB223" s="213"/>
      <c r="AC223" s="213"/>
      <c r="AD223" s="213"/>
      <c r="AE223" s="213"/>
      <c r="AF223" s="213"/>
      <c r="AG223" s="213" t="s">
        <v>159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3" x14ac:dyDescent="0.2">
      <c r="A224" s="220"/>
      <c r="B224" s="221"/>
      <c r="C224" s="271" t="s">
        <v>479</v>
      </c>
      <c r="D224" s="226"/>
      <c r="E224" s="227"/>
      <c r="F224" s="228"/>
      <c r="G224" s="228"/>
      <c r="H224" s="224"/>
      <c r="I224" s="224"/>
      <c r="J224" s="224"/>
      <c r="K224" s="224"/>
      <c r="L224" s="224"/>
      <c r="M224" s="224"/>
      <c r="N224" s="223"/>
      <c r="O224" s="223"/>
      <c r="P224" s="223"/>
      <c r="Q224" s="223"/>
      <c r="R224" s="224"/>
      <c r="S224" s="224"/>
      <c r="T224" s="224"/>
      <c r="U224" s="224"/>
      <c r="V224" s="224"/>
      <c r="W224" s="224"/>
      <c r="X224" s="224"/>
      <c r="Y224" s="224"/>
      <c r="Z224" s="213"/>
      <c r="AA224" s="213"/>
      <c r="AB224" s="213"/>
      <c r="AC224" s="213"/>
      <c r="AD224" s="213"/>
      <c r="AE224" s="213"/>
      <c r="AF224" s="213"/>
      <c r="AG224" s="213" t="s">
        <v>159</v>
      </c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3" x14ac:dyDescent="0.2">
      <c r="A225" s="220"/>
      <c r="B225" s="221"/>
      <c r="C225" s="269" t="s">
        <v>506</v>
      </c>
      <c r="D225" s="264"/>
      <c r="E225" s="264"/>
      <c r="F225" s="264"/>
      <c r="G225" s="264"/>
      <c r="H225" s="224"/>
      <c r="I225" s="224"/>
      <c r="J225" s="224"/>
      <c r="K225" s="224"/>
      <c r="L225" s="224"/>
      <c r="M225" s="224"/>
      <c r="N225" s="223"/>
      <c r="O225" s="223"/>
      <c r="P225" s="223"/>
      <c r="Q225" s="223"/>
      <c r="R225" s="224"/>
      <c r="S225" s="224"/>
      <c r="T225" s="224"/>
      <c r="U225" s="224"/>
      <c r="V225" s="224"/>
      <c r="W225" s="224"/>
      <c r="X225" s="224"/>
      <c r="Y225" s="224"/>
      <c r="Z225" s="213"/>
      <c r="AA225" s="213"/>
      <c r="AB225" s="213"/>
      <c r="AC225" s="213"/>
      <c r="AD225" s="213"/>
      <c r="AE225" s="213"/>
      <c r="AF225" s="213"/>
      <c r="AG225" s="213" t="s">
        <v>159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3" x14ac:dyDescent="0.2">
      <c r="A226" s="220"/>
      <c r="B226" s="221"/>
      <c r="C226" s="269" t="s">
        <v>507</v>
      </c>
      <c r="D226" s="264"/>
      <c r="E226" s="264"/>
      <c r="F226" s="264"/>
      <c r="G226" s="264"/>
      <c r="H226" s="224"/>
      <c r="I226" s="224"/>
      <c r="J226" s="224"/>
      <c r="K226" s="224"/>
      <c r="L226" s="224"/>
      <c r="M226" s="224"/>
      <c r="N226" s="223"/>
      <c r="O226" s="223"/>
      <c r="P226" s="223"/>
      <c r="Q226" s="223"/>
      <c r="R226" s="224"/>
      <c r="S226" s="224"/>
      <c r="T226" s="224"/>
      <c r="U226" s="224"/>
      <c r="V226" s="224"/>
      <c r="W226" s="224"/>
      <c r="X226" s="224"/>
      <c r="Y226" s="224"/>
      <c r="Z226" s="213"/>
      <c r="AA226" s="213"/>
      <c r="AB226" s="213"/>
      <c r="AC226" s="213"/>
      <c r="AD226" s="213"/>
      <c r="AE226" s="213"/>
      <c r="AF226" s="213"/>
      <c r="AG226" s="213" t="s">
        <v>159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3" x14ac:dyDescent="0.2">
      <c r="A227" s="220"/>
      <c r="B227" s="221"/>
      <c r="C227" s="269" t="s">
        <v>508</v>
      </c>
      <c r="D227" s="264"/>
      <c r="E227" s="264"/>
      <c r="F227" s="264"/>
      <c r="G227" s="264"/>
      <c r="H227" s="224"/>
      <c r="I227" s="224"/>
      <c r="J227" s="224"/>
      <c r="K227" s="224"/>
      <c r="L227" s="224"/>
      <c r="M227" s="224"/>
      <c r="N227" s="223"/>
      <c r="O227" s="223"/>
      <c r="P227" s="223"/>
      <c r="Q227" s="223"/>
      <c r="R227" s="224"/>
      <c r="S227" s="224"/>
      <c r="T227" s="224"/>
      <c r="U227" s="224"/>
      <c r="V227" s="224"/>
      <c r="W227" s="224"/>
      <c r="X227" s="224"/>
      <c r="Y227" s="224"/>
      <c r="Z227" s="213"/>
      <c r="AA227" s="213"/>
      <c r="AB227" s="213"/>
      <c r="AC227" s="213"/>
      <c r="AD227" s="213"/>
      <c r="AE227" s="213"/>
      <c r="AF227" s="213"/>
      <c r="AG227" s="213" t="s">
        <v>159</v>
      </c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3" x14ac:dyDescent="0.2">
      <c r="A228" s="220"/>
      <c r="B228" s="221"/>
      <c r="C228" s="269" t="s">
        <v>509</v>
      </c>
      <c r="D228" s="264"/>
      <c r="E228" s="264"/>
      <c r="F228" s="264"/>
      <c r="G228" s="264"/>
      <c r="H228" s="224"/>
      <c r="I228" s="224"/>
      <c r="J228" s="224"/>
      <c r="K228" s="224"/>
      <c r="L228" s="224"/>
      <c r="M228" s="224"/>
      <c r="N228" s="223"/>
      <c r="O228" s="223"/>
      <c r="P228" s="223"/>
      <c r="Q228" s="223"/>
      <c r="R228" s="224"/>
      <c r="S228" s="224"/>
      <c r="T228" s="224"/>
      <c r="U228" s="224"/>
      <c r="V228" s="224"/>
      <c r="W228" s="224"/>
      <c r="X228" s="224"/>
      <c r="Y228" s="224"/>
      <c r="Z228" s="213"/>
      <c r="AA228" s="213"/>
      <c r="AB228" s="213"/>
      <c r="AC228" s="213"/>
      <c r="AD228" s="213"/>
      <c r="AE228" s="213"/>
      <c r="AF228" s="213"/>
      <c r="AG228" s="213" t="s">
        <v>159</v>
      </c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3" x14ac:dyDescent="0.2">
      <c r="A229" s="220"/>
      <c r="B229" s="221"/>
      <c r="C229" s="269" t="s">
        <v>510</v>
      </c>
      <c r="D229" s="264"/>
      <c r="E229" s="264"/>
      <c r="F229" s="264"/>
      <c r="G229" s="264"/>
      <c r="H229" s="224"/>
      <c r="I229" s="224"/>
      <c r="J229" s="224"/>
      <c r="K229" s="224"/>
      <c r="L229" s="224"/>
      <c r="M229" s="224"/>
      <c r="N229" s="223"/>
      <c r="O229" s="223"/>
      <c r="P229" s="223"/>
      <c r="Q229" s="223"/>
      <c r="R229" s="224"/>
      <c r="S229" s="224"/>
      <c r="T229" s="224"/>
      <c r="U229" s="224"/>
      <c r="V229" s="224"/>
      <c r="W229" s="224"/>
      <c r="X229" s="224"/>
      <c r="Y229" s="224"/>
      <c r="Z229" s="213"/>
      <c r="AA229" s="213"/>
      <c r="AB229" s="213"/>
      <c r="AC229" s="213"/>
      <c r="AD229" s="213"/>
      <c r="AE229" s="213"/>
      <c r="AF229" s="213"/>
      <c r="AG229" s="213" t="s">
        <v>159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3" x14ac:dyDescent="0.2">
      <c r="A230" s="220"/>
      <c r="B230" s="221"/>
      <c r="C230" s="269" t="s">
        <v>683</v>
      </c>
      <c r="D230" s="264"/>
      <c r="E230" s="264"/>
      <c r="F230" s="264"/>
      <c r="G230" s="264"/>
      <c r="H230" s="224"/>
      <c r="I230" s="224"/>
      <c r="J230" s="224"/>
      <c r="K230" s="224"/>
      <c r="L230" s="224"/>
      <c r="M230" s="224"/>
      <c r="N230" s="223"/>
      <c r="O230" s="223"/>
      <c r="P230" s="223"/>
      <c r="Q230" s="223"/>
      <c r="R230" s="224"/>
      <c r="S230" s="224"/>
      <c r="T230" s="224"/>
      <c r="U230" s="224"/>
      <c r="V230" s="224"/>
      <c r="W230" s="224"/>
      <c r="X230" s="224"/>
      <c r="Y230" s="224"/>
      <c r="Z230" s="213"/>
      <c r="AA230" s="213"/>
      <c r="AB230" s="213"/>
      <c r="AC230" s="213"/>
      <c r="AD230" s="213"/>
      <c r="AE230" s="213"/>
      <c r="AF230" s="213"/>
      <c r="AG230" s="213" t="s">
        <v>159</v>
      </c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3" x14ac:dyDescent="0.2">
      <c r="A231" s="220"/>
      <c r="B231" s="221"/>
      <c r="C231" s="269" t="s">
        <v>511</v>
      </c>
      <c r="D231" s="264"/>
      <c r="E231" s="264"/>
      <c r="F231" s="264"/>
      <c r="G231" s="264"/>
      <c r="H231" s="224"/>
      <c r="I231" s="224"/>
      <c r="J231" s="224"/>
      <c r="K231" s="224"/>
      <c r="L231" s="224"/>
      <c r="M231" s="224"/>
      <c r="N231" s="223"/>
      <c r="O231" s="223"/>
      <c r="P231" s="223"/>
      <c r="Q231" s="223"/>
      <c r="R231" s="224"/>
      <c r="S231" s="224"/>
      <c r="T231" s="224"/>
      <c r="U231" s="224"/>
      <c r="V231" s="224"/>
      <c r="W231" s="224"/>
      <c r="X231" s="224"/>
      <c r="Y231" s="224"/>
      <c r="Z231" s="213"/>
      <c r="AA231" s="213"/>
      <c r="AB231" s="213"/>
      <c r="AC231" s="213"/>
      <c r="AD231" s="213"/>
      <c r="AE231" s="213"/>
      <c r="AF231" s="213"/>
      <c r="AG231" s="213" t="s">
        <v>159</v>
      </c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3" x14ac:dyDescent="0.2">
      <c r="A232" s="220"/>
      <c r="B232" s="221"/>
      <c r="C232" s="269" t="s">
        <v>512</v>
      </c>
      <c r="D232" s="264"/>
      <c r="E232" s="264"/>
      <c r="F232" s="264"/>
      <c r="G232" s="264"/>
      <c r="H232" s="224"/>
      <c r="I232" s="224"/>
      <c r="J232" s="224"/>
      <c r="K232" s="224"/>
      <c r="L232" s="224"/>
      <c r="M232" s="224"/>
      <c r="N232" s="223"/>
      <c r="O232" s="223"/>
      <c r="P232" s="223"/>
      <c r="Q232" s="223"/>
      <c r="R232" s="224"/>
      <c r="S232" s="224"/>
      <c r="T232" s="224"/>
      <c r="U232" s="224"/>
      <c r="V232" s="224"/>
      <c r="W232" s="224"/>
      <c r="X232" s="224"/>
      <c r="Y232" s="224"/>
      <c r="Z232" s="213"/>
      <c r="AA232" s="213"/>
      <c r="AB232" s="213"/>
      <c r="AC232" s="213"/>
      <c r="AD232" s="213"/>
      <c r="AE232" s="213"/>
      <c r="AF232" s="213"/>
      <c r="AG232" s="213" t="s">
        <v>159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3" x14ac:dyDescent="0.2">
      <c r="A233" s="220"/>
      <c r="B233" s="221"/>
      <c r="C233" s="269" t="s">
        <v>513</v>
      </c>
      <c r="D233" s="264"/>
      <c r="E233" s="264"/>
      <c r="F233" s="264"/>
      <c r="G233" s="264"/>
      <c r="H233" s="224"/>
      <c r="I233" s="224"/>
      <c r="J233" s="224"/>
      <c r="K233" s="224"/>
      <c r="L233" s="224"/>
      <c r="M233" s="224"/>
      <c r="N233" s="223"/>
      <c r="O233" s="223"/>
      <c r="P233" s="223"/>
      <c r="Q233" s="223"/>
      <c r="R233" s="224"/>
      <c r="S233" s="224"/>
      <c r="T233" s="224"/>
      <c r="U233" s="224"/>
      <c r="V233" s="224"/>
      <c r="W233" s="224"/>
      <c r="X233" s="224"/>
      <c r="Y233" s="224"/>
      <c r="Z233" s="213"/>
      <c r="AA233" s="213"/>
      <c r="AB233" s="213"/>
      <c r="AC233" s="213"/>
      <c r="AD233" s="213"/>
      <c r="AE233" s="213"/>
      <c r="AF233" s="213"/>
      <c r="AG233" s="213" t="s">
        <v>159</v>
      </c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3" x14ac:dyDescent="0.2">
      <c r="A234" s="220"/>
      <c r="B234" s="221"/>
      <c r="C234" s="269" t="s">
        <v>505</v>
      </c>
      <c r="D234" s="264"/>
      <c r="E234" s="264"/>
      <c r="F234" s="264"/>
      <c r="G234" s="264"/>
      <c r="H234" s="224"/>
      <c r="I234" s="224"/>
      <c r="J234" s="224"/>
      <c r="K234" s="224"/>
      <c r="L234" s="224"/>
      <c r="M234" s="224"/>
      <c r="N234" s="223"/>
      <c r="O234" s="223"/>
      <c r="P234" s="223"/>
      <c r="Q234" s="223"/>
      <c r="R234" s="224"/>
      <c r="S234" s="224"/>
      <c r="T234" s="224"/>
      <c r="U234" s="224"/>
      <c r="V234" s="224"/>
      <c r="W234" s="224"/>
      <c r="X234" s="224"/>
      <c r="Y234" s="224"/>
      <c r="Z234" s="213"/>
      <c r="AA234" s="213"/>
      <c r="AB234" s="213"/>
      <c r="AC234" s="213"/>
      <c r="AD234" s="213"/>
      <c r="AE234" s="213"/>
      <c r="AF234" s="213"/>
      <c r="AG234" s="213" t="s">
        <v>159</v>
      </c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3" x14ac:dyDescent="0.2">
      <c r="A235" s="220"/>
      <c r="B235" s="221"/>
      <c r="C235" s="271" t="s">
        <v>479</v>
      </c>
      <c r="D235" s="226"/>
      <c r="E235" s="227"/>
      <c r="F235" s="228"/>
      <c r="G235" s="228"/>
      <c r="H235" s="224"/>
      <c r="I235" s="224"/>
      <c r="J235" s="224"/>
      <c r="K235" s="224"/>
      <c r="L235" s="224"/>
      <c r="M235" s="224"/>
      <c r="N235" s="223"/>
      <c r="O235" s="223"/>
      <c r="P235" s="223"/>
      <c r="Q235" s="223"/>
      <c r="R235" s="224"/>
      <c r="S235" s="224"/>
      <c r="T235" s="224"/>
      <c r="U235" s="224"/>
      <c r="V235" s="224"/>
      <c r="W235" s="224"/>
      <c r="X235" s="224"/>
      <c r="Y235" s="224"/>
      <c r="Z235" s="213"/>
      <c r="AA235" s="213"/>
      <c r="AB235" s="213"/>
      <c r="AC235" s="213"/>
      <c r="AD235" s="213"/>
      <c r="AE235" s="213"/>
      <c r="AF235" s="213"/>
      <c r="AG235" s="213" t="s">
        <v>159</v>
      </c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3" x14ac:dyDescent="0.2">
      <c r="A236" s="220"/>
      <c r="B236" s="221"/>
      <c r="C236" s="269" t="s">
        <v>514</v>
      </c>
      <c r="D236" s="264"/>
      <c r="E236" s="264"/>
      <c r="F236" s="264"/>
      <c r="G236" s="264"/>
      <c r="H236" s="224"/>
      <c r="I236" s="224"/>
      <c r="J236" s="224"/>
      <c r="K236" s="224"/>
      <c r="L236" s="224"/>
      <c r="M236" s="224"/>
      <c r="N236" s="223"/>
      <c r="O236" s="223"/>
      <c r="P236" s="223"/>
      <c r="Q236" s="223"/>
      <c r="R236" s="224"/>
      <c r="S236" s="224"/>
      <c r="T236" s="224"/>
      <c r="U236" s="224"/>
      <c r="V236" s="224"/>
      <c r="W236" s="224"/>
      <c r="X236" s="224"/>
      <c r="Y236" s="224"/>
      <c r="Z236" s="213"/>
      <c r="AA236" s="213"/>
      <c r="AB236" s="213"/>
      <c r="AC236" s="213"/>
      <c r="AD236" s="213"/>
      <c r="AE236" s="213"/>
      <c r="AF236" s="213"/>
      <c r="AG236" s="213" t="s">
        <v>159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3" x14ac:dyDescent="0.2">
      <c r="A237" s="220"/>
      <c r="B237" s="221"/>
      <c r="C237" s="269" t="s">
        <v>515</v>
      </c>
      <c r="D237" s="264"/>
      <c r="E237" s="264"/>
      <c r="F237" s="264"/>
      <c r="G237" s="264"/>
      <c r="H237" s="224"/>
      <c r="I237" s="224"/>
      <c r="J237" s="224"/>
      <c r="K237" s="224"/>
      <c r="L237" s="224"/>
      <c r="M237" s="224"/>
      <c r="N237" s="223"/>
      <c r="O237" s="223"/>
      <c r="P237" s="223"/>
      <c r="Q237" s="223"/>
      <c r="R237" s="224"/>
      <c r="S237" s="224"/>
      <c r="T237" s="224"/>
      <c r="U237" s="224"/>
      <c r="V237" s="224"/>
      <c r="W237" s="224"/>
      <c r="X237" s="224"/>
      <c r="Y237" s="224"/>
      <c r="Z237" s="213"/>
      <c r="AA237" s="213"/>
      <c r="AB237" s="213"/>
      <c r="AC237" s="213"/>
      <c r="AD237" s="213"/>
      <c r="AE237" s="213"/>
      <c r="AF237" s="213"/>
      <c r="AG237" s="213" t="s">
        <v>159</v>
      </c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3" x14ac:dyDescent="0.2">
      <c r="A238" s="220"/>
      <c r="B238" s="221"/>
      <c r="C238" s="269" t="s">
        <v>516</v>
      </c>
      <c r="D238" s="264"/>
      <c r="E238" s="264"/>
      <c r="F238" s="264"/>
      <c r="G238" s="264"/>
      <c r="H238" s="224"/>
      <c r="I238" s="224"/>
      <c r="J238" s="224"/>
      <c r="K238" s="224"/>
      <c r="L238" s="224"/>
      <c r="M238" s="224"/>
      <c r="N238" s="223"/>
      <c r="O238" s="223"/>
      <c r="P238" s="223"/>
      <c r="Q238" s="223"/>
      <c r="R238" s="224"/>
      <c r="S238" s="224"/>
      <c r="T238" s="224"/>
      <c r="U238" s="224"/>
      <c r="V238" s="224"/>
      <c r="W238" s="224"/>
      <c r="X238" s="224"/>
      <c r="Y238" s="224"/>
      <c r="Z238" s="213"/>
      <c r="AA238" s="213"/>
      <c r="AB238" s="213"/>
      <c r="AC238" s="213"/>
      <c r="AD238" s="213"/>
      <c r="AE238" s="213"/>
      <c r="AF238" s="213"/>
      <c r="AG238" s="213" t="s">
        <v>159</v>
      </c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3" x14ac:dyDescent="0.2">
      <c r="A239" s="220"/>
      <c r="B239" s="221"/>
      <c r="C239" s="269" t="s">
        <v>517</v>
      </c>
      <c r="D239" s="264"/>
      <c r="E239" s="264"/>
      <c r="F239" s="264"/>
      <c r="G239" s="264"/>
      <c r="H239" s="224"/>
      <c r="I239" s="224"/>
      <c r="J239" s="224"/>
      <c r="K239" s="224"/>
      <c r="L239" s="224"/>
      <c r="M239" s="224"/>
      <c r="N239" s="223"/>
      <c r="O239" s="223"/>
      <c r="P239" s="223"/>
      <c r="Q239" s="223"/>
      <c r="R239" s="224"/>
      <c r="S239" s="224"/>
      <c r="T239" s="224"/>
      <c r="U239" s="224"/>
      <c r="V239" s="224"/>
      <c r="W239" s="224"/>
      <c r="X239" s="224"/>
      <c r="Y239" s="224"/>
      <c r="Z239" s="213"/>
      <c r="AA239" s="213"/>
      <c r="AB239" s="213"/>
      <c r="AC239" s="213"/>
      <c r="AD239" s="213"/>
      <c r="AE239" s="213"/>
      <c r="AF239" s="213"/>
      <c r="AG239" s="213" t="s">
        <v>159</v>
      </c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3" x14ac:dyDescent="0.2">
      <c r="A240" s="220"/>
      <c r="B240" s="221"/>
      <c r="C240" s="269" t="s">
        <v>518</v>
      </c>
      <c r="D240" s="264"/>
      <c r="E240" s="264"/>
      <c r="F240" s="264"/>
      <c r="G240" s="264"/>
      <c r="H240" s="224"/>
      <c r="I240" s="224"/>
      <c r="J240" s="224"/>
      <c r="K240" s="224"/>
      <c r="L240" s="224"/>
      <c r="M240" s="224"/>
      <c r="N240" s="223"/>
      <c r="O240" s="223"/>
      <c r="P240" s="223"/>
      <c r="Q240" s="223"/>
      <c r="R240" s="224"/>
      <c r="S240" s="224"/>
      <c r="T240" s="224"/>
      <c r="U240" s="224"/>
      <c r="V240" s="224"/>
      <c r="W240" s="224"/>
      <c r="X240" s="224"/>
      <c r="Y240" s="224"/>
      <c r="Z240" s="213"/>
      <c r="AA240" s="213"/>
      <c r="AB240" s="213"/>
      <c r="AC240" s="213"/>
      <c r="AD240" s="213"/>
      <c r="AE240" s="213"/>
      <c r="AF240" s="213"/>
      <c r="AG240" s="213" t="s">
        <v>159</v>
      </c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3" x14ac:dyDescent="0.2">
      <c r="A241" s="220"/>
      <c r="B241" s="221"/>
      <c r="C241" s="269" t="s">
        <v>519</v>
      </c>
      <c r="D241" s="264"/>
      <c r="E241" s="264"/>
      <c r="F241" s="264"/>
      <c r="G241" s="264"/>
      <c r="H241" s="224"/>
      <c r="I241" s="224"/>
      <c r="J241" s="224"/>
      <c r="K241" s="224"/>
      <c r="L241" s="224"/>
      <c r="M241" s="224"/>
      <c r="N241" s="223"/>
      <c r="O241" s="223"/>
      <c r="P241" s="223"/>
      <c r="Q241" s="223"/>
      <c r="R241" s="224"/>
      <c r="S241" s="224"/>
      <c r="T241" s="224"/>
      <c r="U241" s="224"/>
      <c r="V241" s="224"/>
      <c r="W241" s="224"/>
      <c r="X241" s="224"/>
      <c r="Y241" s="224"/>
      <c r="Z241" s="213"/>
      <c r="AA241" s="213"/>
      <c r="AB241" s="213"/>
      <c r="AC241" s="213"/>
      <c r="AD241" s="213"/>
      <c r="AE241" s="213"/>
      <c r="AF241" s="213"/>
      <c r="AG241" s="213" t="s">
        <v>159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3" x14ac:dyDescent="0.2">
      <c r="A242" s="220"/>
      <c r="B242" s="221"/>
      <c r="C242" s="271" t="s">
        <v>479</v>
      </c>
      <c r="D242" s="226"/>
      <c r="E242" s="227"/>
      <c r="F242" s="228"/>
      <c r="G242" s="228"/>
      <c r="H242" s="224"/>
      <c r="I242" s="224"/>
      <c r="J242" s="224"/>
      <c r="K242" s="224"/>
      <c r="L242" s="224"/>
      <c r="M242" s="224"/>
      <c r="N242" s="223"/>
      <c r="O242" s="223"/>
      <c r="P242" s="223"/>
      <c r="Q242" s="223"/>
      <c r="R242" s="224"/>
      <c r="S242" s="224"/>
      <c r="T242" s="224"/>
      <c r="U242" s="224"/>
      <c r="V242" s="224"/>
      <c r="W242" s="224"/>
      <c r="X242" s="224"/>
      <c r="Y242" s="224"/>
      <c r="Z242" s="213"/>
      <c r="AA242" s="213"/>
      <c r="AB242" s="213"/>
      <c r="AC242" s="213"/>
      <c r="AD242" s="213"/>
      <c r="AE242" s="213"/>
      <c r="AF242" s="213"/>
      <c r="AG242" s="213" t="s">
        <v>159</v>
      </c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3" x14ac:dyDescent="0.2">
      <c r="A243" s="220"/>
      <c r="B243" s="221"/>
      <c r="C243" s="269" t="s">
        <v>520</v>
      </c>
      <c r="D243" s="264"/>
      <c r="E243" s="264"/>
      <c r="F243" s="264"/>
      <c r="G243" s="264"/>
      <c r="H243" s="224"/>
      <c r="I243" s="224"/>
      <c r="J243" s="224"/>
      <c r="K243" s="224"/>
      <c r="L243" s="224"/>
      <c r="M243" s="224"/>
      <c r="N243" s="223"/>
      <c r="O243" s="223"/>
      <c r="P243" s="223"/>
      <c r="Q243" s="223"/>
      <c r="R243" s="224"/>
      <c r="S243" s="224"/>
      <c r="T243" s="224"/>
      <c r="U243" s="224"/>
      <c r="V243" s="224"/>
      <c r="W243" s="224"/>
      <c r="X243" s="224"/>
      <c r="Y243" s="224"/>
      <c r="Z243" s="213"/>
      <c r="AA243" s="213"/>
      <c r="AB243" s="213"/>
      <c r="AC243" s="213"/>
      <c r="AD243" s="213"/>
      <c r="AE243" s="213"/>
      <c r="AF243" s="213"/>
      <c r="AG243" s="213" t="s">
        <v>159</v>
      </c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ht="22.5" outlineLevel="1" x14ac:dyDescent="0.2">
      <c r="A244" s="246">
        <v>95</v>
      </c>
      <c r="B244" s="247" t="s">
        <v>521</v>
      </c>
      <c r="C244" s="256" t="s">
        <v>522</v>
      </c>
      <c r="D244" s="248" t="s">
        <v>207</v>
      </c>
      <c r="E244" s="249">
        <v>1</v>
      </c>
      <c r="F244" s="250"/>
      <c r="G244" s="251">
        <f>ROUND(E244*F244,2)</f>
        <v>0</v>
      </c>
      <c r="H244" s="250"/>
      <c r="I244" s="251">
        <f>ROUND(E244*H244,2)</f>
        <v>0</v>
      </c>
      <c r="J244" s="250"/>
      <c r="K244" s="251">
        <f>ROUND(E244*J244,2)</f>
        <v>0</v>
      </c>
      <c r="L244" s="251">
        <v>21</v>
      </c>
      <c r="M244" s="251">
        <f>G244*(1+L244/100)</f>
        <v>0</v>
      </c>
      <c r="N244" s="249">
        <v>2.0100000000000001E-3</v>
      </c>
      <c r="O244" s="249">
        <f>ROUND(E244*N244,2)</f>
        <v>0</v>
      </c>
      <c r="P244" s="249">
        <v>0</v>
      </c>
      <c r="Q244" s="249">
        <f>ROUND(E244*P244,2)</f>
        <v>0</v>
      </c>
      <c r="R244" s="251"/>
      <c r="S244" s="251" t="s">
        <v>179</v>
      </c>
      <c r="T244" s="252" t="s">
        <v>154</v>
      </c>
      <c r="U244" s="224">
        <v>0</v>
      </c>
      <c r="V244" s="224">
        <f>ROUND(E244*U244,2)</f>
        <v>0</v>
      </c>
      <c r="W244" s="224"/>
      <c r="X244" s="224" t="s">
        <v>358</v>
      </c>
      <c r="Y244" s="224" t="s">
        <v>168</v>
      </c>
      <c r="Z244" s="213"/>
      <c r="AA244" s="213"/>
      <c r="AB244" s="213"/>
      <c r="AC244" s="213"/>
      <c r="AD244" s="213"/>
      <c r="AE244" s="213"/>
      <c r="AF244" s="213"/>
      <c r="AG244" s="213" t="s">
        <v>359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ht="22.5" outlineLevel="1" x14ac:dyDescent="0.2">
      <c r="A245" s="246">
        <v>96</v>
      </c>
      <c r="B245" s="247" t="s">
        <v>523</v>
      </c>
      <c r="C245" s="256" t="s">
        <v>524</v>
      </c>
      <c r="D245" s="248" t="s">
        <v>207</v>
      </c>
      <c r="E245" s="249">
        <v>1</v>
      </c>
      <c r="F245" s="250"/>
      <c r="G245" s="251">
        <f>ROUND(E245*F245,2)</f>
        <v>0</v>
      </c>
      <c r="H245" s="250"/>
      <c r="I245" s="251">
        <f>ROUND(E245*H245,2)</f>
        <v>0</v>
      </c>
      <c r="J245" s="250"/>
      <c r="K245" s="251">
        <f>ROUND(E245*J245,2)</f>
        <v>0</v>
      </c>
      <c r="L245" s="251">
        <v>21</v>
      </c>
      <c r="M245" s="251">
        <f>G245*(1+L245/100)</f>
        <v>0</v>
      </c>
      <c r="N245" s="249">
        <v>5.11E-3</v>
      </c>
      <c r="O245" s="249">
        <f>ROUND(E245*N245,2)</f>
        <v>0.01</v>
      </c>
      <c r="P245" s="249">
        <v>0</v>
      </c>
      <c r="Q245" s="249">
        <f>ROUND(E245*P245,2)</f>
        <v>0</v>
      </c>
      <c r="R245" s="251"/>
      <c r="S245" s="251" t="s">
        <v>179</v>
      </c>
      <c r="T245" s="252" t="s">
        <v>154</v>
      </c>
      <c r="U245" s="224">
        <v>0</v>
      </c>
      <c r="V245" s="224">
        <f>ROUND(E245*U245,2)</f>
        <v>0</v>
      </c>
      <c r="W245" s="224"/>
      <c r="X245" s="224" t="s">
        <v>358</v>
      </c>
      <c r="Y245" s="224" t="s">
        <v>168</v>
      </c>
      <c r="Z245" s="213"/>
      <c r="AA245" s="213"/>
      <c r="AB245" s="213"/>
      <c r="AC245" s="213"/>
      <c r="AD245" s="213"/>
      <c r="AE245" s="213"/>
      <c r="AF245" s="213"/>
      <c r="AG245" s="213" t="s">
        <v>359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">
      <c r="A246" s="246">
        <v>97</v>
      </c>
      <c r="B246" s="247" t="s">
        <v>525</v>
      </c>
      <c r="C246" s="256" t="s">
        <v>526</v>
      </c>
      <c r="D246" s="248" t="s">
        <v>207</v>
      </c>
      <c r="E246" s="249">
        <v>1</v>
      </c>
      <c r="F246" s="250"/>
      <c r="G246" s="251">
        <f>ROUND(E246*F246,2)</f>
        <v>0</v>
      </c>
      <c r="H246" s="250"/>
      <c r="I246" s="251">
        <f>ROUND(E246*H246,2)</f>
        <v>0</v>
      </c>
      <c r="J246" s="250"/>
      <c r="K246" s="251">
        <f>ROUND(E246*J246,2)</f>
        <v>0</v>
      </c>
      <c r="L246" s="251">
        <v>21</v>
      </c>
      <c r="M246" s="251">
        <f>G246*(1+L246/100)</f>
        <v>0</v>
      </c>
      <c r="N246" s="249">
        <v>2.3800000000000002E-2</v>
      </c>
      <c r="O246" s="249">
        <f>ROUND(E246*N246,2)</f>
        <v>0.02</v>
      </c>
      <c r="P246" s="249">
        <v>0</v>
      </c>
      <c r="Q246" s="249">
        <f>ROUND(E246*P246,2)</f>
        <v>0</v>
      </c>
      <c r="R246" s="251"/>
      <c r="S246" s="251" t="s">
        <v>179</v>
      </c>
      <c r="T246" s="252" t="s">
        <v>154</v>
      </c>
      <c r="U246" s="224">
        <v>0</v>
      </c>
      <c r="V246" s="224">
        <f>ROUND(E246*U246,2)</f>
        <v>0</v>
      </c>
      <c r="W246" s="224"/>
      <c r="X246" s="224" t="s">
        <v>358</v>
      </c>
      <c r="Y246" s="224" t="s">
        <v>168</v>
      </c>
      <c r="Z246" s="213"/>
      <c r="AA246" s="213"/>
      <c r="AB246" s="213"/>
      <c r="AC246" s="213"/>
      <c r="AD246" s="213"/>
      <c r="AE246" s="213"/>
      <c r="AF246" s="213"/>
      <c r="AG246" s="213" t="s">
        <v>359</v>
      </c>
      <c r="AH246" s="213"/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">
      <c r="A247" s="246">
        <v>98</v>
      </c>
      <c r="B247" s="247" t="s">
        <v>527</v>
      </c>
      <c r="C247" s="256" t="s">
        <v>528</v>
      </c>
      <c r="D247" s="248" t="s">
        <v>207</v>
      </c>
      <c r="E247" s="249">
        <v>1</v>
      </c>
      <c r="F247" s="250"/>
      <c r="G247" s="251">
        <f>ROUND(E247*F247,2)</f>
        <v>0</v>
      </c>
      <c r="H247" s="250"/>
      <c r="I247" s="251">
        <f>ROUND(E247*H247,2)</f>
        <v>0</v>
      </c>
      <c r="J247" s="250"/>
      <c r="K247" s="251">
        <f>ROUND(E247*J247,2)</f>
        <v>0</v>
      </c>
      <c r="L247" s="251">
        <v>21</v>
      </c>
      <c r="M247" s="251">
        <f>G247*(1+L247/100)</f>
        <v>0</v>
      </c>
      <c r="N247" s="249">
        <v>5.5999999999999995E-4</v>
      </c>
      <c r="O247" s="249">
        <f>ROUND(E247*N247,2)</f>
        <v>0</v>
      </c>
      <c r="P247" s="249">
        <v>0</v>
      </c>
      <c r="Q247" s="249">
        <f>ROUND(E247*P247,2)</f>
        <v>0</v>
      </c>
      <c r="R247" s="251"/>
      <c r="S247" s="251" t="s">
        <v>179</v>
      </c>
      <c r="T247" s="252" t="s">
        <v>154</v>
      </c>
      <c r="U247" s="224">
        <v>0</v>
      </c>
      <c r="V247" s="224">
        <f>ROUND(E247*U247,2)</f>
        <v>0</v>
      </c>
      <c r="W247" s="224"/>
      <c r="X247" s="224" t="s">
        <v>358</v>
      </c>
      <c r="Y247" s="224" t="s">
        <v>168</v>
      </c>
      <c r="Z247" s="213"/>
      <c r="AA247" s="213"/>
      <c r="AB247" s="213"/>
      <c r="AC247" s="213"/>
      <c r="AD247" s="213"/>
      <c r="AE247" s="213"/>
      <c r="AF247" s="213"/>
      <c r="AG247" s="213" t="s">
        <v>359</v>
      </c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46">
        <v>99</v>
      </c>
      <c r="B248" s="247" t="s">
        <v>529</v>
      </c>
      <c r="C248" s="256" t="s">
        <v>530</v>
      </c>
      <c r="D248" s="248" t="s">
        <v>207</v>
      </c>
      <c r="E248" s="249">
        <v>1</v>
      </c>
      <c r="F248" s="250"/>
      <c r="G248" s="251">
        <f>ROUND(E248*F248,2)</f>
        <v>0</v>
      </c>
      <c r="H248" s="250"/>
      <c r="I248" s="251">
        <f>ROUND(E248*H248,2)</f>
        <v>0</v>
      </c>
      <c r="J248" s="250"/>
      <c r="K248" s="251">
        <f>ROUND(E248*J248,2)</f>
        <v>0</v>
      </c>
      <c r="L248" s="251">
        <v>21</v>
      </c>
      <c r="M248" s="251">
        <f>G248*(1+L248/100)</f>
        <v>0</v>
      </c>
      <c r="N248" s="249">
        <v>5.0600000000000003E-3</v>
      </c>
      <c r="O248" s="249">
        <f>ROUND(E248*N248,2)</f>
        <v>0.01</v>
      </c>
      <c r="P248" s="249">
        <v>0</v>
      </c>
      <c r="Q248" s="249">
        <f>ROUND(E248*P248,2)</f>
        <v>0</v>
      </c>
      <c r="R248" s="251"/>
      <c r="S248" s="251" t="s">
        <v>179</v>
      </c>
      <c r="T248" s="252" t="s">
        <v>154</v>
      </c>
      <c r="U248" s="224">
        <v>0</v>
      </c>
      <c r="V248" s="224">
        <f>ROUND(E248*U248,2)</f>
        <v>0</v>
      </c>
      <c r="W248" s="224"/>
      <c r="X248" s="224" t="s">
        <v>358</v>
      </c>
      <c r="Y248" s="224" t="s">
        <v>168</v>
      </c>
      <c r="Z248" s="213"/>
      <c r="AA248" s="213"/>
      <c r="AB248" s="213"/>
      <c r="AC248" s="213"/>
      <c r="AD248" s="213"/>
      <c r="AE248" s="213"/>
      <c r="AF248" s="213"/>
      <c r="AG248" s="213" t="s">
        <v>359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37">
        <v>100</v>
      </c>
      <c r="B249" s="238" t="s">
        <v>531</v>
      </c>
      <c r="C249" s="254" t="s">
        <v>532</v>
      </c>
      <c r="D249" s="239" t="s">
        <v>207</v>
      </c>
      <c r="E249" s="240">
        <v>1</v>
      </c>
      <c r="F249" s="241"/>
      <c r="G249" s="242">
        <f>ROUND(E249*F249,2)</f>
        <v>0</v>
      </c>
      <c r="H249" s="241"/>
      <c r="I249" s="242">
        <f>ROUND(E249*H249,2)</f>
        <v>0</v>
      </c>
      <c r="J249" s="241"/>
      <c r="K249" s="242">
        <f>ROUND(E249*J249,2)</f>
        <v>0</v>
      </c>
      <c r="L249" s="242">
        <v>21</v>
      </c>
      <c r="M249" s="242">
        <f>G249*(1+L249/100)</f>
        <v>0</v>
      </c>
      <c r="N249" s="240">
        <v>2.4000000000000001E-4</v>
      </c>
      <c r="O249" s="240">
        <f>ROUND(E249*N249,2)</f>
        <v>0</v>
      </c>
      <c r="P249" s="240">
        <v>0</v>
      </c>
      <c r="Q249" s="240">
        <f>ROUND(E249*P249,2)</f>
        <v>0</v>
      </c>
      <c r="R249" s="242"/>
      <c r="S249" s="242" t="s">
        <v>179</v>
      </c>
      <c r="T249" s="243" t="s">
        <v>154</v>
      </c>
      <c r="U249" s="224">
        <v>0</v>
      </c>
      <c r="V249" s="224">
        <f>ROUND(E249*U249,2)</f>
        <v>0</v>
      </c>
      <c r="W249" s="224"/>
      <c r="X249" s="224" t="s">
        <v>358</v>
      </c>
      <c r="Y249" s="224" t="s">
        <v>168</v>
      </c>
      <c r="Z249" s="213"/>
      <c r="AA249" s="213"/>
      <c r="AB249" s="213"/>
      <c r="AC249" s="213"/>
      <c r="AD249" s="213"/>
      <c r="AE249" s="213"/>
      <c r="AF249" s="213"/>
      <c r="AG249" s="213" t="s">
        <v>359</v>
      </c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2" x14ac:dyDescent="0.2">
      <c r="A250" s="220"/>
      <c r="B250" s="221"/>
      <c r="C250" s="267" t="s">
        <v>450</v>
      </c>
      <c r="D250" s="260"/>
      <c r="E250" s="261">
        <v>1</v>
      </c>
      <c r="F250" s="224"/>
      <c r="G250" s="224"/>
      <c r="H250" s="224"/>
      <c r="I250" s="224"/>
      <c r="J250" s="224"/>
      <c r="K250" s="224"/>
      <c r="L250" s="224"/>
      <c r="M250" s="224"/>
      <c r="N250" s="223"/>
      <c r="O250" s="223"/>
      <c r="P250" s="223"/>
      <c r="Q250" s="223"/>
      <c r="R250" s="224"/>
      <c r="S250" s="224"/>
      <c r="T250" s="224"/>
      <c r="U250" s="224"/>
      <c r="V250" s="224"/>
      <c r="W250" s="224"/>
      <c r="X250" s="224"/>
      <c r="Y250" s="224"/>
      <c r="Z250" s="213"/>
      <c r="AA250" s="213"/>
      <c r="AB250" s="213"/>
      <c r="AC250" s="213"/>
      <c r="AD250" s="213"/>
      <c r="AE250" s="213"/>
      <c r="AF250" s="213"/>
      <c r="AG250" s="213" t="s">
        <v>218</v>
      </c>
      <c r="AH250" s="213">
        <v>5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">
      <c r="A251" s="220">
        <v>101</v>
      </c>
      <c r="B251" s="221" t="s">
        <v>533</v>
      </c>
      <c r="C251" s="268" t="s">
        <v>534</v>
      </c>
      <c r="D251" s="222" t="s">
        <v>0</v>
      </c>
      <c r="E251" s="263"/>
      <c r="F251" s="225"/>
      <c r="G251" s="224">
        <f>ROUND(E251*F251,2)</f>
        <v>0</v>
      </c>
      <c r="H251" s="225"/>
      <c r="I251" s="224">
        <f>ROUND(E251*H251,2)</f>
        <v>0</v>
      </c>
      <c r="J251" s="225"/>
      <c r="K251" s="224">
        <f>ROUND(E251*J251,2)</f>
        <v>0</v>
      </c>
      <c r="L251" s="224">
        <v>21</v>
      </c>
      <c r="M251" s="224">
        <f>G251*(1+L251/100)</f>
        <v>0</v>
      </c>
      <c r="N251" s="223">
        <v>0</v>
      </c>
      <c r="O251" s="223">
        <f>ROUND(E251*N251,2)</f>
        <v>0</v>
      </c>
      <c r="P251" s="223">
        <v>0</v>
      </c>
      <c r="Q251" s="223">
        <f>ROUND(E251*P251,2)</f>
        <v>0</v>
      </c>
      <c r="R251" s="224" t="s">
        <v>245</v>
      </c>
      <c r="S251" s="224" t="s">
        <v>153</v>
      </c>
      <c r="T251" s="224" t="s">
        <v>153</v>
      </c>
      <c r="U251" s="224">
        <v>0</v>
      </c>
      <c r="V251" s="224">
        <f>ROUND(E251*U251,2)</f>
        <v>0</v>
      </c>
      <c r="W251" s="224"/>
      <c r="X251" s="224" t="s">
        <v>287</v>
      </c>
      <c r="Y251" s="224" t="s">
        <v>168</v>
      </c>
      <c r="Z251" s="213"/>
      <c r="AA251" s="213"/>
      <c r="AB251" s="213"/>
      <c r="AC251" s="213"/>
      <c r="AD251" s="213"/>
      <c r="AE251" s="213"/>
      <c r="AF251" s="213"/>
      <c r="AG251" s="213" t="s">
        <v>288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x14ac:dyDescent="0.2">
      <c r="A252" s="230" t="s">
        <v>148</v>
      </c>
      <c r="B252" s="231" t="s">
        <v>89</v>
      </c>
      <c r="C252" s="253" t="s">
        <v>90</v>
      </c>
      <c r="D252" s="232"/>
      <c r="E252" s="233"/>
      <c r="F252" s="234"/>
      <c r="G252" s="234">
        <f>SUMIF(AG253:AG286,"&lt;&gt;NOR",G253:G286)</f>
        <v>0</v>
      </c>
      <c r="H252" s="234"/>
      <c r="I252" s="234">
        <f>SUM(I253:I286)</f>
        <v>0</v>
      </c>
      <c r="J252" s="234"/>
      <c r="K252" s="234">
        <f>SUM(K253:K286)</f>
        <v>0</v>
      </c>
      <c r="L252" s="234"/>
      <c r="M252" s="234">
        <f>SUM(M253:M286)</f>
        <v>0</v>
      </c>
      <c r="N252" s="233"/>
      <c r="O252" s="233">
        <f>SUM(O253:O286)</f>
        <v>0.27</v>
      </c>
      <c r="P252" s="233"/>
      <c r="Q252" s="233">
        <f>SUM(Q253:Q286)</f>
        <v>0</v>
      </c>
      <c r="R252" s="234"/>
      <c r="S252" s="234"/>
      <c r="T252" s="235"/>
      <c r="U252" s="229"/>
      <c r="V252" s="229">
        <f>SUM(V253:V286)</f>
        <v>40.419999999999995</v>
      </c>
      <c r="W252" s="229"/>
      <c r="X252" s="229"/>
      <c r="Y252" s="229"/>
      <c r="AG252" t="s">
        <v>149</v>
      </c>
    </row>
    <row r="253" spans="1:60" outlineLevel="1" x14ac:dyDescent="0.2">
      <c r="A253" s="246">
        <v>102</v>
      </c>
      <c r="B253" s="247" t="s">
        <v>535</v>
      </c>
      <c r="C253" s="256" t="s">
        <v>536</v>
      </c>
      <c r="D253" s="248" t="s">
        <v>207</v>
      </c>
      <c r="E253" s="249">
        <v>2</v>
      </c>
      <c r="F253" s="250"/>
      <c r="G253" s="251">
        <f>ROUND(E253*F253,2)</f>
        <v>0</v>
      </c>
      <c r="H253" s="250"/>
      <c r="I253" s="251">
        <f>ROUND(E253*H253,2)</f>
        <v>0</v>
      </c>
      <c r="J253" s="250"/>
      <c r="K253" s="251">
        <f>ROUND(E253*J253,2)</f>
        <v>0</v>
      </c>
      <c r="L253" s="251">
        <v>21</v>
      </c>
      <c r="M253" s="251">
        <f>G253*(1+L253/100)</f>
        <v>0</v>
      </c>
      <c r="N253" s="249">
        <v>8.0000000000000004E-4</v>
      </c>
      <c r="O253" s="249">
        <f>ROUND(E253*N253,2)</f>
        <v>0</v>
      </c>
      <c r="P253" s="249">
        <v>0</v>
      </c>
      <c r="Q253" s="249">
        <f>ROUND(E253*P253,2)</f>
        <v>0</v>
      </c>
      <c r="R253" s="251" t="s">
        <v>234</v>
      </c>
      <c r="S253" s="251" t="s">
        <v>153</v>
      </c>
      <c r="T253" s="252" t="s">
        <v>153</v>
      </c>
      <c r="U253" s="224">
        <v>0.59399999999999997</v>
      </c>
      <c r="V253" s="224">
        <f>ROUND(E253*U253,2)</f>
        <v>1.19</v>
      </c>
      <c r="W253" s="224"/>
      <c r="X253" s="224" t="s">
        <v>191</v>
      </c>
      <c r="Y253" s="224" t="s">
        <v>156</v>
      </c>
      <c r="Z253" s="213"/>
      <c r="AA253" s="213"/>
      <c r="AB253" s="213"/>
      <c r="AC253" s="213"/>
      <c r="AD253" s="213"/>
      <c r="AE253" s="213"/>
      <c r="AF253" s="213"/>
      <c r="AG253" s="213" t="s">
        <v>192</v>
      </c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">
      <c r="A254" s="246">
        <v>103</v>
      </c>
      <c r="B254" s="247" t="s">
        <v>537</v>
      </c>
      <c r="C254" s="256" t="s">
        <v>538</v>
      </c>
      <c r="D254" s="248" t="s">
        <v>207</v>
      </c>
      <c r="E254" s="249">
        <v>2</v>
      </c>
      <c r="F254" s="250"/>
      <c r="G254" s="251">
        <f>ROUND(E254*F254,2)</f>
        <v>0</v>
      </c>
      <c r="H254" s="250"/>
      <c r="I254" s="251">
        <f>ROUND(E254*H254,2)</f>
        <v>0</v>
      </c>
      <c r="J254" s="250"/>
      <c r="K254" s="251">
        <f>ROUND(E254*J254,2)</f>
        <v>0</v>
      </c>
      <c r="L254" s="251">
        <v>21</v>
      </c>
      <c r="M254" s="251">
        <f>G254*(1+L254/100)</f>
        <v>0</v>
      </c>
      <c r="N254" s="249">
        <v>1.3600000000000001E-3</v>
      </c>
      <c r="O254" s="249">
        <f>ROUND(E254*N254,2)</f>
        <v>0</v>
      </c>
      <c r="P254" s="249">
        <v>0</v>
      </c>
      <c r="Q254" s="249">
        <f>ROUND(E254*P254,2)</f>
        <v>0</v>
      </c>
      <c r="R254" s="251" t="s">
        <v>234</v>
      </c>
      <c r="S254" s="251" t="s">
        <v>153</v>
      </c>
      <c r="T254" s="252" t="s">
        <v>153</v>
      </c>
      <c r="U254" s="224">
        <v>0.754</v>
      </c>
      <c r="V254" s="224">
        <f>ROUND(E254*U254,2)</f>
        <v>1.51</v>
      </c>
      <c r="W254" s="224"/>
      <c r="X254" s="224" t="s">
        <v>191</v>
      </c>
      <c r="Y254" s="224" t="s">
        <v>168</v>
      </c>
      <c r="Z254" s="213"/>
      <c r="AA254" s="213"/>
      <c r="AB254" s="213"/>
      <c r="AC254" s="213"/>
      <c r="AD254" s="213"/>
      <c r="AE254" s="213"/>
      <c r="AF254" s="213"/>
      <c r="AG254" s="213" t="s">
        <v>192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46">
        <v>104</v>
      </c>
      <c r="B255" s="247" t="s">
        <v>539</v>
      </c>
      <c r="C255" s="256" t="s">
        <v>540</v>
      </c>
      <c r="D255" s="248" t="s">
        <v>207</v>
      </c>
      <c r="E255" s="249">
        <v>4</v>
      </c>
      <c r="F255" s="250"/>
      <c r="G255" s="251">
        <f>ROUND(E255*F255,2)</f>
        <v>0</v>
      </c>
      <c r="H255" s="250"/>
      <c r="I255" s="251">
        <f>ROUND(E255*H255,2)</f>
        <v>0</v>
      </c>
      <c r="J255" s="250"/>
      <c r="K255" s="251">
        <f>ROUND(E255*J255,2)</f>
        <v>0</v>
      </c>
      <c r="L255" s="251">
        <v>21</v>
      </c>
      <c r="M255" s="251">
        <f>G255*(1+L255/100)</f>
        <v>0</v>
      </c>
      <c r="N255" s="249">
        <v>2.2100000000000002E-3</v>
      </c>
      <c r="O255" s="249">
        <f>ROUND(E255*N255,2)</f>
        <v>0.01</v>
      </c>
      <c r="P255" s="249">
        <v>0</v>
      </c>
      <c r="Q255" s="249">
        <f>ROUND(E255*P255,2)</f>
        <v>0</v>
      </c>
      <c r="R255" s="251" t="s">
        <v>234</v>
      </c>
      <c r="S255" s="251" t="s">
        <v>153</v>
      </c>
      <c r="T255" s="252" t="s">
        <v>153</v>
      </c>
      <c r="U255" s="224">
        <v>1.157</v>
      </c>
      <c r="V255" s="224">
        <f>ROUND(E255*U255,2)</f>
        <v>4.63</v>
      </c>
      <c r="W255" s="224"/>
      <c r="X255" s="224" t="s">
        <v>191</v>
      </c>
      <c r="Y255" s="224" t="s">
        <v>156</v>
      </c>
      <c r="Z255" s="213"/>
      <c r="AA255" s="213"/>
      <c r="AB255" s="213"/>
      <c r="AC255" s="213"/>
      <c r="AD255" s="213"/>
      <c r="AE255" s="213"/>
      <c r="AF255" s="213"/>
      <c r="AG255" s="213" t="s">
        <v>192</v>
      </c>
      <c r="AH255" s="213"/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ht="33.75" outlineLevel="1" x14ac:dyDescent="0.2">
      <c r="A256" s="237">
        <v>105</v>
      </c>
      <c r="B256" s="238" t="s">
        <v>541</v>
      </c>
      <c r="C256" s="254" t="s">
        <v>542</v>
      </c>
      <c r="D256" s="239" t="s">
        <v>221</v>
      </c>
      <c r="E256" s="240">
        <v>22</v>
      </c>
      <c r="F256" s="241"/>
      <c r="G256" s="242">
        <f>ROUND(E256*F256,2)</f>
        <v>0</v>
      </c>
      <c r="H256" s="241"/>
      <c r="I256" s="242">
        <f>ROUND(E256*H256,2)</f>
        <v>0</v>
      </c>
      <c r="J256" s="241"/>
      <c r="K256" s="242">
        <f>ROUND(E256*J256,2)</f>
        <v>0</v>
      </c>
      <c r="L256" s="242">
        <v>21</v>
      </c>
      <c r="M256" s="242">
        <f>G256*(1+L256/100)</f>
        <v>0</v>
      </c>
      <c r="N256" s="240">
        <v>9.9900000000000006E-3</v>
      </c>
      <c r="O256" s="240">
        <f>ROUND(E256*N256,2)</f>
        <v>0.22</v>
      </c>
      <c r="P256" s="240">
        <v>0</v>
      </c>
      <c r="Q256" s="240">
        <f>ROUND(E256*P256,2)</f>
        <v>0</v>
      </c>
      <c r="R256" s="242" t="s">
        <v>245</v>
      </c>
      <c r="S256" s="242" t="s">
        <v>153</v>
      </c>
      <c r="T256" s="243" t="s">
        <v>153</v>
      </c>
      <c r="U256" s="224">
        <v>0.82799999999999996</v>
      </c>
      <c r="V256" s="224">
        <f>ROUND(E256*U256,2)</f>
        <v>18.22</v>
      </c>
      <c r="W256" s="224"/>
      <c r="X256" s="224" t="s">
        <v>191</v>
      </c>
      <c r="Y256" s="224" t="s">
        <v>168</v>
      </c>
      <c r="Z256" s="213"/>
      <c r="AA256" s="213"/>
      <c r="AB256" s="213"/>
      <c r="AC256" s="213"/>
      <c r="AD256" s="213"/>
      <c r="AE256" s="213"/>
      <c r="AF256" s="213"/>
      <c r="AG256" s="213" t="s">
        <v>192</v>
      </c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2" x14ac:dyDescent="0.2">
      <c r="A257" s="220"/>
      <c r="B257" s="221"/>
      <c r="C257" s="255" t="s">
        <v>385</v>
      </c>
      <c r="D257" s="245"/>
      <c r="E257" s="245"/>
      <c r="F257" s="245"/>
      <c r="G257" s="245"/>
      <c r="H257" s="224"/>
      <c r="I257" s="224"/>
      <c r="J257" s="224"/>
      <c r="K257" s="224"/>
      <c r="L257" s="224"/>
      <c r="M257" s="224"/>
      <c r="N257" s="223"/>
      <c r="O257" s="223"/>
      <c r="P257" s="223"/>
      <c r="Q257" s="223"/>
      <c r="R257" s="224"/>
      <c r="S257" s="224"/>
      <c r="T257" s="224"/>
      <c r="U257" s="224"/>
      <c r="V257" s="224"/>
      <c r="W257" s="224"/>
      <c r="X257" s="224"/>
      <c r="Y257" s="224"/>
      <c r="Z257" s="213"/>
      <c r="AA257" s="213"/>
      <c r="AB257" s="213"/>
      <c r="AC257" s="213"/>
      <c r="AD257" s="213"/>
      <c r="AE257" s="213"/>
      <c r="AF257" s="213"/>
      <c r="AG257" s="213" t="s">
        <v>159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46">
        <v>106</v>
      </c>
      <c r="B258" s="247" t="s">
        <v>543</v>
      </c>
      <c r="C258" s="256" t="s">
        <v>544</v>
      </c>
      <c r="D258" s="248" t="s">
        <v>207</v>
      </c>
      <c r="E258" s="249">
        <v>4</v>
      </c>
      <c r="F258" s="250"/>
      <c r="G258" s="251">
        <f>ROUND(E258*F258,2)</f>
        <v>0</v>
      </c>
      <c r="H258" s="250"/>
      <c r="I258" s="251">
        <f>ROUND(E258*H258,2)</f>
        <v>0</v>
      </c>
      <c r="J258" s="250"/>
      <c r="K258" s="251">
        <f>ROUND(E258*J258,2)</f>
        <v>0</v>
      </c>
      <c r="L258" s="251">
        <v>21</v>
      </c>
      <c r="M258" s="251">
        <f>G258*(1+L258/100)</f>
        <v>0</v>
      </c>
      <c r="N258" s="249">
        <v>6.4000000000000005E-4</v>
      </c>
      <c r="O258" s="249">
        <f>ROUND(E258*N258,2)</f>
        <v>0</v>
      </c>
      <c r="P258" s="249">
        <v>0</v>
      </c>
      <c r="Q258" s="249">
        <f>ROUND(E258*P258,2)</f>
        <v>0</v>
      </c>
      <c r="R258" s="251" t="s">
        <v>245</v>
      </c>
      <c r="S258" s="251" t="s">
        <v>153</v>
      </c>
      <c r="T258" s="252" t="s">
        <v>153</v>
      </c>
      <c r="U258" s="224">
        <v>0.32969999999999999</v>
      </c>
      <c r="V258" s="224">
        <f>ROUND(E258*U258,2)</f>
        <v>1.32</v>
      </c>
      <c r="W258" s="224"/>
      <c r="X258" s="224" t="s">
        <v>191</v>
      </c>
      <c r="Y258" s="224" t="s">
        <v>156</v>
      </c>
      <c r="Z258" s="213"/>
      <c r="AA258" s="213"/>
      <c r="AB258" s="213"/>
      <c r="AC258" s="213"/>
      <c r="AD258" s="213"/>
      <c r="AE258" s="213"/>
      <c r="AF258" s="213"/>
      <c r="AG258" s="213" t="s">
        <v>192</v>
      </c>
      <c r="AH258" s="213"/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ht="45" outlineLevel="1" x14ac:dyDescent="0.2">
      <c r="A259" s="237">
        <v>107</v>
      </c>
      <c r="B259" s="238" t="s">
        <v>545</v>
      </c>
      <c r="C259" s="254" t="s">
        <v>546</v>
      </c>
      <c r="D259" s="239" t="s">
        <v>221</v>
      </c>
      <c r="E259" s="240">
        <v>10.5</v>
      </c>
      <c r="F259" s="241"/>
      <c r="G259" s="242">
        <f>ROUND(E259*F259,2)</f>
        <v>0</v>
      </c>
      <c r="H259" s="241"/>
      <c r="I259" s="242">
        <f>ROUND(E259*H259,2)</f>
        <v>0</v>
      </c>
      <c r="J259" s="241"/>
      <c r="K259" s="242">
        <f>ROUND(E259*J259,2)</f>
        <v>0</v>
      </c>
      <c r="L259" s="242">
        <v>21</v>
      </c>
      <c r="M259" s="242">
        <f>G259*(1+L259/100)</f>
        <v>0</v>
      </c>
      <c r="N259" s="240">
        <v>8.1999999999999998E-4</v>
      </c>
      <c r="O259" s="240">
        <f>ROUND(E259*N259,2)</f>
        <v>0.01</v>
      </c>
      <c r="P259" s="240">
        <v>0</v>
      </c>
      <c r="Q259" s="240">
        <f>ROUND(E259*P259,2)</f>
        <v>0</v>
      </c>
      <c r="R259" s="242" t="s">
        <v>245</v>
      </c>
      <c r="S259" s="242" t="s">
        <v>153</v>
      </c>
      <c r="T259" s="243" t="s">
        <v>153</v>
      </c>
      <c r="U259" s="224">
        <v>0.35199999999999998</v>
      </c>
      <c r="V259" s="224">
        <f>ROUND(E259*U259,2)</f>
        <v>3.7</v>
      </c>
      <c r="W259" s="224"/>
      <c r="X259" s="224" t="s">
        <v>191</v>
      </c>
      <c r="Y259" s="224" t="s">
        <v>168</v>
      </c>
      <c r="Z259" s="213"/>
      <c r="AA259" s="213"/>
      <c r="AB259" s="213"/>
      <c r="AC259" s="213"/>
      <c r="AD259" s="213"/>
      <c r="AE259" s="213"/>
      <c r="AF259" s="213"/>
      <c r="AG259" s="213" t="s">
        <v>192</v>
      </c>
      <c r="AH259" s="213"/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2" x14ac:dyDescent="0.2">
      <c r="A260" s="220"/>
      <c r="B260" s="221"/>
      <c r="C260" s="266" t="s">
        <v>547</v>
      </c>
      <c r="D260" s="262"/>
      <c r="E260" s="262"/>
      <c r="F260" s="262"/>
      <c r="G260" s="262"/>
      <c r="H260" s="224"/>
      <c r="I260" s="224"/>
      <c r="J260" s="224"/>
      <c r="K260" s="224"/>
      <c r="L260" s="224"/>
      <c r="M260" s="224"/>
      <c r="N260" s="223"/>
      <c r="O260" s="223"/>
      <c r="P260" s="223"/>
      <c r="Q260" s="223"/>
      <c r="R260" s="224"/>
      <c r="S260" s="224"/>
      <c r="T260" s="224"/>
      <c r="U260" s="224"/>
      <c r="V260" s="224"/>
      <c r="W260" s="224"/>
      <c r="X260" s="224"/>
      <c r="Y260" s="224"/>
      <c r="Z260" s="213"/>
      <c r="AA260" s="213"/>
      <c r="AB260" s="213"/>
      <c r="AC260" s="213"/>
      <c r="AD260" s="213"/>
      <c r="AE260" s="213"/>
      <c r="AF260" s="213"/>
      <c r="AG260" s="213" t="s">
        <v>211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2" x14ac:dyDescent="0.2">
      <c r="A261" s="220"/>
      <c r="B261" s="221"/>
      <c r="C261" s="269" t="s">
        <v>386</v>
      </c>
      <c r="D261" s="264"/>
      <c r="E261" s="264"/>
      <c r="F261" s="264"/>
      <c r="G261" s="264"/>
      <c r="H261" s="224"/>
      <c r="I261" s="224"/>
      <c r="J261" s="224"/>
      <c r="K261" s="224"/>
      <c r="L261" s="224"/>
      <c r="M261" s="224"/>
      <c r="N261" s="223"/>
      <c r="O261" s="223"/>
      <c r="P261" s="223"/>
      <c r="Q261" s="223"/>
      <c r="R261" s="224"/>
      <c r="S261" s="224"/>
      <c r="T261" s="224"/>
      <c r="U261" s="224"/>
      <c r="V261" s="224"/>
      <c r="W261" s="224"/>
      <c r="X261" s="224"/>
      <c r="Y261" s="224"/>
      <c r="Z261" s="213"/>
      <c r="AA261" s="213"/>
      <c r="AB261" s="213"/>
      <c r="AC261" s="213"/>
      <c r="AD261" s="213"/>
      <c r="AE261" s="213"/>
      <c r="AF261" s="213"/>
      <c r="AG261" s="213" t="s">
        <v>159</v>
      </c>
      <c r="AH261" s="213"/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2" x14ac:dyDescent="0.2">
      <c r="A262" s="220"/>
      <c r="B262" s="221"/>
      <c r="C262" s="267" t="s">
        <v>548</v>
      </c>
      <c r="D262" s="260"/>
      <c r="E262" s="261">
        <v>10.5</v>
      </c>
      <c r="F262" s="224"/>
      <c r="G262" s="224"/>
      <c r="H262" s="224"/>
      <c r="I262" s="224"/>
      <c r="J262" s="224"/>
      <c r="K262" s="224"/>
      <c r="L262" s="224"/>
      <c r="M262" s="224"/>
      <c r="N262" s="223"/>
      <c r="O262" s="223"/>
      <c r="P262" s="223"/>
      <c r="Q262" s="223"/>
      <c r="R262" s="224"/>
      <c r="S262" s="224"/>
      <c r="T262" s="224"/>
      <c r="U262" s="224"/>
      <c r="V262" s="224"/>
      <c r="W262" s="224"/>
      <c r="X262" s="224"/>
      <c r="Y262" s="224"/>
      <c r="Z262" s="213"/>
      <c r="AA262" s="213"/>
      <c r="AB262" s="213"/>
      <c r="AC262" s="213"/>
      <c r="AD262" s="213"/>
      <c r="AE262" s="213"/>
      <c r="AF262" s="213"/>
      <c r="AG262" s="213" t="s">
        <v>218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ht="45" outlineLevel="1" x14ac:dyDescent="0.2">
      <c r="A263" s="237">
        <v>108</v>
      </c>
      <c r="B263" s="238" t="s">
        <v>549</v>
      </c>
      <c r="C263" s="254" t="s">
        <v>550</v>
      </c>
      <c r="D263" s="239" t="s">
        <v>221</v>
      </c>
      <c r="E263" s="240">
        <v>10</v>
      </c>
      <c r="F263" s="241"/>
      <c r="G263" s="242">
        <f>ROUND(E263*F263,2)</f>
        <v>0</v>
      </c>
      <c r="H263" s="241"/>
      <c r="I263" s="242">
        <f>ROUND(E263*H263,2)</f>
        <v>0</v>
      </c>
      <c r="J263" s="241"/>
      <c r="K263" s="242">
        <f>ROUND(E263*J263,2)</f>
        <v>0</v>
      </c>
      <c r="L263" s="242">
        <v>21</v>
      </c>
      <c r="M263" s="242">
        <f>G263*(1+L263/100)</f>
        <v>0</v>
      </c>
      <c r="N263" s="240">
        <v>1.31E-3</v>
      </c>
      <c r="O263" s="240">
        <f>ROUND(E263*N263,2)</f>
        <v>0.01</v>
      </c>
      <c r="P263" s="240">
        <v>0</v>
      </c>
      <c r="Q263" s="240">
        <f>ROUND(E263*P263,2)</f>
        <v>0</v>
      </c>
      <c r="R263" s="242" t="s">
        <v>245</v>
      </c>
      <c r="S263" s="242" t="s">
        <v>153</v>
      </c>
      <c r="T263" s="243" t="s">
        <v>153</v>
      </c>
      <c r="U263" s="224">
        <v>0.374</v>
      </c>
      <c r="V263" s="224">
        <f>ROUND(E263*U263,2)</f>
        <v>3.74</v>
      </c>
      <c r="W263" s="224"/>
      <c r="X263" s="224" t="s">
        <v>191</v>
      </c>
      <c r="Y263" s="224" t="s">
        <v>168</v>
      </c>
      <c r="Z263" s="213"/>
      <c r="AA263" s="213"/>
      <c r="AB263" s="213"/>
      <c r="AC263" s="213"/>
      <c r="AD263" s="213"/>
      <c r="AE263" s="213"/>
      <c r="AF263" s="213"/>
      <c r="AG263" s="213" t="s">
        <v>192</v>
      </c>
      <c r="AH263" s="213"/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2" x14ac:dyDescent="0.2">
      <c r="A264" s="220"/>
      <c r="B264" s="221"/>
      <c r="C264" s="266" t="s">
        <v>547</v>
      </c>
      <c r="D264" s="262"/>
      <c r="E264" s="262"/>
      <c r="F264" s="262"/>
      <c r="G264" s="262"/>
      <c r="H264" s="224"/>
      <c r="I264" s="224"/>
      <c r="J264" s="224"/>
      <c r="K264" s="224"/>
      <c r="L264" s="224"/>
      <c r="M264" s="224"/>
      <c r="N264" s="223"/>
      <c r="O264" s="223"/>
      <c r="P264" s="223"/>
      <c r="Q264" s="223"/>
      <c r="R264" s="224"/>
      <c r="S264" s="224"/>
      <c r="T264" s="224"/>
      <c r="U264" s="224"/>
      <c r="V264" s="224"/>
      <c r="W264" s="224"/>
      <c r="X264" s="224"/>
      <c r="Y264" s="224"/>
      <c r="Z264" s="213"/>
      <c r="AA264" s="213"/>
      <c r="AB264" s="213"/>
      <c r="AC264" s="213"/>
      <c r="AD264" s="213"/>
      <c r="AE264" s="213"/>
      <c r="AF264" s="213"/>
      <c r="AG264" s="213" t="s">
        <v>211</v>
      </c>
      <c r="AH264" s="213"/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2" x14ac:dyDescent="0.2">
      <c r="A265" s="220"/>
      <c r="B265" s="221"/>
      <c r="C265" s="269" t="s">
        <v>386</v>
      </c>
      <c r="D265" s="264"/>
      <c r="E265" s="264"/>
      <c r="F265" s="264"/>
      <c r="G265" s="264"/>
      <c r="H265" s="224"/>
      <c r="I265" s="224"/>
      <c r="J265" s="224"/>
      <c r="K265" s="224"/>
      <c r="L265" s="224"/>
      <c r="M265" s="224"/>
      <c r="N265" s="223"/>
      <c r="O265" s="223"/>
      <c r="P265" s="223"/>
      <c r="Q265" s="223"/>
      <c r="R265" s="224"/>
      <c r="S265" s="224"/>
      <c r="T265" s="224"/>
      <c r="U265" s="224"/>
      <c r="V265" s="224"/>
      <c r="W265" s="224"/>
      <c r="X265" s="224"/>
      <c r="Y265" s="224"/>
      <c r="Z265" s="213"/>
      <c r="AA265" s="213"/>
      <c r="AB265" s="213"/>
      <c r="AC265" s="213"/>
      <c r="AD265" s="213"/>
      <c r="AE265" s="213"/>
      <c r="AF265" s="213"/>
      <c r="AG265" s="213" t="s">
        <v>159</v>
      </c>
      <c r="AH265" s="213"/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2" x14ac:dyDescent="0.2">
      <c r="A266" s="220"/>
      <c r="B266" s="221"/>
      <c r="C266" s="267" t="s">
        <v>551</v>
      </c>
      <c r="D266" s="260"/>
      <c r="E266" s="261">
        <v>10</v>
      </c>
      <c r="F266" s="224"/>
      <c r="G266" s="224"/>
      <c r="H266" s="224"/>
      <c r="I266" s="224"/>
      <c r="J266" s="224"/>
      <c r="K266" s="224"/>
      <c r="L266" s="224"/>
      <c r="M266" s="224"/>
      <c r="N266" s="223"/>
      <c r="O266" s="223"/>
      <c r="P266" s="223"/>
      <c r="Q266" s="223"/>
      <c r="R266" s="224"/>
      <c r="S266" s="224"/>
      <c r="T266" s="224"/>
      <c r="U266" s="224"/>
      <c r="V266" s="224"/>
      <c r="W266" s="224"/>
      <c r="X266" s="224"/>
      <c r="Y266" s="224"/>
      <c r="Z266" s="213"/>
      <c r="AA266" s="213"/>
      <c r="AB266" s="213"/>
      <c r="AC266" s="213"/>
      <c r="AD266" s="213"/>
      <c r="AE266" s="213"/>
      <c r="AF266" s="213"/>
      <c r="AG266" s="213" t="s">
        <v>218</v>
      </c>
      <c r="AH266" s="213">
        <v>0</v>
      </c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ht="45" outlineLevel="1" x14ac:dyDescent="0.2">
      <c r="A267" s="237">
        <v>109</v>
      </c>
      <c r="B267" s="238" t="s">
        <v>552</v>
      </c>
      <c r="C267" s="254" t="s">
        <v>553</v>
      </c>
      <c r="D267" s="239" t="s">
        <v>221</v>
      </c>
      <c r="E267" s="240">
        <v>10</v>
      </c>
      <c r="F267" s="241"/>
      <c r="G267" s="242">
        <f>ROUND(E267*F267,2)</f>
        <v>0</v>
      </c>
      <c r="H267" s="241"/>
      <c r="I267" s="242">
        <f>ROUND(E267*H267,2)</f>
        <v>0</v>
      </c>
      <c r="J267" s="241"/>
      <c r="K267" s="242">
        <f>ROUND(E267*J267,2)</f>
        <v>0</v>
      </c>
      <c r="L267" s="242">
        <v>21</v>
      </c>
      <c r="M267" s="242">
        <f>G267*(1+L267/100)</f>
        <v>0</v>
      </c>
      <c r="N267" s="240">
        <v>1.6299999999999999E-3</v>
      </c>
      <c r="O267" s="240">
        <f>ROUND(E267*N267,2)</f>
        <v>0.02</v>
      </c>
      <c r="P267" s="240">
        <v>0</v>
      </c>
      <c r="Q267" s="240">
        <f>ROUND(E267*P267,2)</f>
        <v>0</v>
      </c>
      <c r="R267" s="242" t="s">
        <v>245</v>
      </c>
      <c r="S267" s="242" t="s">
        <v>153</v>
      </c>
      <c r="T267" s="243" t="s">
        <v>153</v>
      </c>
      <c r="U267" s="224">
        <v>0.47199999999999998</v>
      </c>
      <c r="V267" s="224">
        <f>ROUND(E267*U267,2)</f>
        <v>4.72</v>
      </c>
      <c r="W267" s="224"/>
      <c r="X267" s="224" t="s">
        <v>191</v>
      </c>
      <c r="Y267" s="224" t="s">
        <v>168</v>
      </c>
      <c r="Z267" s="213"/>
      <c r="AA267" s="213"/>
      <c r="AB267" s="213"/>
      <c r="AC267" s="213"/>
      <c r="AD267" s="213"/>
      <c r="AE267" s="213"/>
      <c r="AF267" s="213"/>
      <c r="AG267" s="213" t="s">
        <v>192</v>
      </c>
      <c r="AH267" s="213"/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2" x14ac:dyDescent="0.2">
      <c r="A268" s="220"/>
      <c r="B268" s="221"/>
      <c r="C268" s="266" t="s">
        <v>547</v>
      </c>
      <c r="D268" s="262"/>
      <c r="E268" s="262"/>
      <c r="F268" s="262"/>
      <c r="G268" s="262"/>
      <c r="H268" s="224"/>
      <c r="I268" s="224"/>
      <c r="J268" s="224"/>
      <c r="K268" s="224"/>
      <c r="L268" s="224"/>
      <c r="M268" s="224"/>
      <c r="N268" s="223"/>
      <c r="O268" s="223"/>
      <c r="P268" s="223"/>
      <c r="Q268" s="223"/>
      <c r="R268" s="224"/>
      <c r="S268" s="224"/>
      <c r="T268" s="224"/>
      <c r="U268" s="224"/>
      <c r="V268" s="224"/>
      <c r="W268" s="224"/>
      <c r="X268" s="224"/>
      <c r="Y268" s="224"/>
      <c r="Z268" s="213"/>
      <c r="AA268" s="213"/>
      <c r="AB268" s="213"/>
      <c r="AC268" s="213"/>
      <c r="AD268" s="213"/>
      <c r="AE268" s="213"/>
      <c r="AF268" s="213"/>
      <c r="AG268" s="213" t="s">
        <v>211</v>
      </c>
      <c r="AH268" s="213"/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2" x14ac:dyDescent="0.2">
      <c r="A269" s="220"/>
      <c r="B269" s="221"/>
      <c r="C269" s="269" t="s">
        <v>386</v>
      </c>
      <c r="D269" s="264"/>
      <c r="E269" s="264"/>
      <c r="F269" s="264"/>
      <c r="G269" s="264"/>
      <c r="H269" s="224"/>
      <c r="I269" s="224"/>
      <c r="J269" s="224"/>
      <c r="K269" s="224"/>
      <c r="L269" s="224"/>
      <c r="M269" s="224"/>
      <c r="N269" s="223"/>
      <c r="O269" s="223"/>
      <c r="P269" s="223"/>
      <c r="Q269" s="223"/>
      <c r="R269" s="224"/>
      <c r="S269" s="224"/>
      <c r="T269" s="224"/>
      <c r="U269" s="224"/>
      <c r="V269" s="224"/>
      <c r="W269" s="224"/>
      <c r="X269" s="224"/>
      <c r="Y269" s="224"/>
      <c r="Z269" s="213"/>
      <c r="AA269" s="213"/>
      <c r="AB269" s="213"/>
      <c r="AC269" s="213"/>
      <c r="AD269" s="213"/>
      <c r="AE269" s="213"/>
      <c r="AF269" s="213"/>
      <c r="AG269" s="213" t="s">
        <v>159</v>
      </c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2" x14ac:dyDescent="0.2">
      <c r="A270" s="220"/>
      <c r="B270" s="221"/>
      <c r="C270" s="267" t="s">
        <v>551</v>
      </c>
      <c r="D270" s="260"/>
      <c r="E270" s="261">
        <v>10</v>
      </c>
      <c r="F270" s="224"/>
      <c r="G270" s="224"/>
      <c r="H270" s="224"/>
      <c r="I270" s="224"/>
      <c r="J270" s="224"/>
      <c r="K270" s="224"/>
      <c r="L270" s="224"/>
      <c r="M270" s="224"/>
      <c r="N270" s="223"/>
      <c r="O270" s="223"/>
      <c r="P270" s="223"/>
      <c r="Q270" s="223"/>
      <c r="R270" s="224"/>
      <c r="S270" s="224"/>
      <c r="T270" s="224"/>
      <c r="U270" s="224"/>
      <c r="V270" s="224"/>
      <c r="W270" s="224"/>
      <c r="X270" s="224"/>
      <c r="Y270" s="224"/>
      <c r="Z270" s="213"/>
      <c r="AA270" s="213"/>
      <c r="AB270" s="213"/>
      <c r="AC270" s="213"/>
      <c r="AD270" s="213"/>
      <c r="AE270" s="213"/>
      <c r="AF270" s="213"/>
      <c r="AG270" s="213" t="s">
        <v>218</v>
      </c>
      <c r="AH270" s="213">
        <v>0</v>
      </c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">
      <c r="A271" s="237">
        <v>110</v>
      </c>
      <c r="B271" s="238" t="s">
        <v>554</v>
      </c>
      <c r="C271" s="254" t="s">
        <v>555</v>
      </c>
      <c r="D271" s="239" t="s">
        <v>221</v>
      </c>
      <c r="E271" s="240">
        <v>20.5</v>
      </c>
      <c r="F271" s="241"/>
      <c r="G271" s="242">
        <f>ROUND(E271*F271,2)</f>
        <v>0</v>
      </c>
      <c r="H271" s="241"/>
      <c r="I271" s="242">
        <f>ROUND(E271*H271,2)</f>
        <v>0</v>
      </c>
      <c r="J271" s="241"/>
      <c r="K271" s="242">
        <f>ROUND(E271*J271,2)</f>
        <v>0</v>
      </c>
      <c r="L271" s="242">
        <v>21</v>
      </c>
      <c r="M271" s="242">
        <f>G271*(1+L271/100)</f>
        <v>0</v>
      </c>
      <c r="N271" s="240">
        <v>0</v>
      </c>
      <c r="O271" s="240">
        <f>ROUND(E271*N271,2)</f>
        <v>0</v>
      </c>
      <c r="P271" s="240">
        <v>0</v>
      </c>
      <c r="Q271" s="240">
        <f>ROUND(E271*P271,2)</f>
        <v>0</v>
      </c>
      <c r="R271" s="242" t="s">
        <v>245</v>
      </c>
      <c r="S271" s="242" t="s">
        <v>153</v>
      </c>
      <c r="T271" s="243" t="s">
        <v>153</v>
      </c>
      <c r="U271" s="224">
        <v>1.7999999999999999E-2</v>
      </c>
      <c r="V271" s="224">
        <f>ROUND(E271*U271,2)</f>
        <v>0.37</v>
      </c>
      <c r="W271" s="224"/>
      <c r="X271" s="224" t="s">
        <v>191</v>
      </c>
      <c r="Y271" s="224" t="s">
        <v>168</v>
      </c>
      <c r="Z271" s="213"/>
      <c r="AA271" s="213"/>
      <c r="AB271" s="213"/>
      <c r="AC271" s="213"/>
      <c r="AD271" s="213"/>
      <c r="AE271" s="213"/>
      <c r="AF271" s="213"/>
      <c r="AG271" s="213" t="s">
        <v>192</v>
      </c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2" x14ac:dyDescent="0.2">
      <c r="A272" s="220"/>
      <c r="B272" s="221"/>
      <c r="C272" s="255" t="s">
        <v>429</v>
      </c>
      <c r="D272" s="245"/>
      <c r="E272" s="245"/>
      <c r="F272" s="245"/>
      <c r="G272" s="245"/>
      <c r="H272" s="224"/>
      <c r="I272" s="224"/>
      <c r="J272" s="224"/>
      <c r="K272" s="224"/>
      <c r="L272" s="224"/>
      <c r="M272" s="224"/>
      <c r="N272" s="223"/>
      <c r="O272" s="223"/>
      <c r="P272" s="223"/>
      <c r="Q272" s="223"/>
      <c r="R272" s="224"/>
      <c r="S272" s="224"/>
      <c r="T272" s="224"/>
      <c r="U272" s="224"/>
      <c r="V272" s="224"/>
      <c r="W272" s="224"/>
      <c r="X272" s="224"/>
      <c r="Y272" s="224"/>
      <c r="Z272" s="213"/>
      <c r="AA272" s="213"/>
      <c r="AB272" s="213"/>
      <c r="AC272" s="213"/>
      <c r="AD272" s="213"/>
      <c r="AE272" s="213"/>
      <c r="AF272" s="213"/>
      <c r="AG272" s="213" t="s">
        <v>159</v>
      </c>
      <c r="AH272" s="213"/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2" x14ac:dyDescent="0.2">
      <c r="A273" s="220"/>
      <c r="B273" s="221"/>
      <c r="C273" s="267" t="s">
        <v>261</v>
      </c>
      <c r="D273" s="260"/>
      <c r="E273" s="261">
        <v>10</v>
      </c>
      <c r="F273" s="224"/>
      <c r="G273" s="224"/>
      <c r="H273" s="224"/>
      <c r="I273" s="224"/>
      <c r="J273" s="224"/>
      <c r="K273" s="224"/>
      <c r="L273" s="224"/>
      <c r="M273" s="224"/>
      <c r="N273" s="223"/>
      <c r="O273" s="223"/>
      <c r="P273" s="223"/>
      <c r="Q273" s="223"/>
      <c r="R273" s="224"/>
      <c r="S273" s="224"/>
      <c r="T273" s="224"/>
      <c r="U273" s="224"/>
      <c r="V273" s="224"/>
      <c r="W273" s="224"/>
      <c r="X273" s="224"/>
      <c r="Y273" s="224"/>
      <c r="Z273" s="213"/>
      <c r="AA273" s="213"/>
      <c r="AB273" s="213"/>
      <c r="AC273" s="213"/>
      <c r="AD273" s="213"/>
      <c r="AE273" s="213"/>
      <c r="AF273" s="213"/>
      <c r="AG273" s="213" t="s">
        <v>218</v>
      </c>
      <c r="AH273" s="213">
        <v>5</v>
      </c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3" x14ac:dyDescent="0.2">
      <c r="A274" s="220"/>
      <c r="B274" s="221"/>
      <c r="C274" s="267" t="s">
        <v>262</v>
      </c>
      <c r="D274" s="260"/>
      <c r="E274" s="261">
        <v>10.5</v>
      </c>
      <c r="F274" s="224"/>
      <c r="G274" s="224"/>
      <c r="H274" s="224"/>
      <c r="I274" s="224"/>
      <c r="J274" s="224"/>
      <c r="K274" s="224"/>
      <c r="L274" s="224"/>
      <c r="M274" s="224"/>
      <c r="N274" s="223"/>
      <c r="O274" s="223"/>
      <c r="P274" s="223"/>
      <c r="Q274" s="223"/>
      <c r="R274" s="224"/>
      <c r="S274" s="224"/>
      <c r="T274" s="224"/>
      <c r="U274" s="224"/>
      <c r="V274" s="224"/>
      <c r="W274" s="224"/>
      <c r="X274" s="224"/>
      <c r="Y274" s="224"/>
      <c r="Z274" s="213"/>
      <c r="AA274" s="213"/>
      <c r="AB274" s="213"/>
      <c r="AC274" s="213"/>
      <c r="AD274" s="213"/>
      <c r="AE274" s="213"/>
      <c r="AF274" s="213"/>
      <c r="AG274" s="213" t="s">
        <v>218</v>
      </c>
      <c r="AH274" s="213">
        <v>5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ht="22.5" outlineLevel="1" x14ac:dyDescent="0.2">
      <c r="A275" s="237">
        <v>111</v>
      </c>
      <c r="B275" s="238" t="s">
        <v>556</v>
      </c>
      <c r="C275" s="254" t="s">
        <v>557</v>
      </c>
      <c r="D275" s="239" t="s">
        <v>221</v>
      </c>
      <c r="E275" s="240">
        <v>32</v>
      </c>
      <c r="F275" s="241"/>
      <c r="G275" s="242">
        <f>ROUND(E275*F275,2)</f>
        <v>0</v>
      </c>
      <c r="H275" s="241"/>
      <c r="I275" s="242">
        <f>ROUND(E275*H275,2)</f>
        <v>0</v>
      </c>
      <c r="J275" s="241"/>
      <c r="K275" s="242">
        <f>ROUND(E275*J275,2)</f>
        <v>0</v>
      </c>
      <c r="L275" s="242">
        <v>21</v>
      </c>
      <c r="M275" s="242">
        <f>G275*(1+L275/100)</f>
        <v>0</v>
      </c>
      <c r="N275" s="240">
        <v>0</v>
      </c>
      <c r="O275" s="240">
        <f>ROUND(E275*N275,2)</f>
        <v>0</v>
      </c>
      <c r="P275" s="240">
        <v>0</v>
      </c>
      <c r="Q275" s="240">
        <f>ROUND(E275*P275,2)</f>
        <v>0</v>
      </c>
      <c r="R275" s="242" t="s">
        <v>245</v>
      </c>
      <c r="S275" s="242" t="s">
        <v>153</v>
      </c>
      <c r="T275" s="243" t="s">
        <v>153</v>
      </c>
      <c r="U275" s="224">
        <v>3.2000000000000001E-2</v>
      </c>
      <c r="V275" s="224">
        <f>ROUND(E275*U275,2)</f>
        <v>1.02</v>
      </c>
      <c r="W275" s="224"/>
      <c r="X275" s="224" t="s">
        <v>191</v>
      </c>
      <c r="Y275" s="224" t="s">
        <v>168</v>
      </c>
      <c r="Z275" s="213"/>
      <c r="AA275" s="213"/>
      <c r="AB275" s="213"/>
      <c r="AC275" s="213"/>
      <c r="AD275" s="213"/>
      <c r="AE275" s="213"/>
      <c r="AF275" s="213"/>
      <c r="AG275" s="213" t="s">
        <v>192</v>
      </c>
      <c r="AH275" s="213"/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2" x14ac:dyDescent="0.2">
      <c r="A276" s="220"/>
      <c r="B276" s="221"/>
      <c r="C276" s="255" t="s">
        <v>429</v>
      </c>
      <c r="D276" s="245"/>
      <c r="E276" s="245"/>
      <c r="F276" s="245"/>
      <c r="G276" s="245"/>
      <c r="H276" s="224"/>
      <c r="I276" s="224"/>
      <c r="J276" s="224"/>
      <c r="K276" s="224"/>
      <c r="L276" s="224"/>
      <c r="M276" s="224"/>
      <c r="N276" s="223"/>
      <c r="O276" s="223"/>
      <c r="P276" s="223"/>
      <c r="Q276" s="223"/>
      <c r="R276" s="224"/>
      <c r="S276" s="224"/>
      <c r="T276" s="224"/>
      <c r="U276" s="224"/>
      <c r="V276" s="224"/>
      <c r="W276" s="224"/>
      <c r="X276" s="224"/>
      <c r="Y276" s="224"/>
      <c r="Z276" s="213"/>
      <c r="AA276" s="213"/>
      <c r="AB276" s="213"/>
      <c r="AC276" s="213"/>
      <c r="AD276" s="213"/>
      <c r="AE276" s="213"/>
      <c r="AF276" s="213"/>
      <c r="AG276" s="213" t="s">
        <v>159</v>
      </c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2" x14ac:dyDescent="0.2">
      <c r="A277" s="220"/>
      <c r="B277" s="221"/>
      <c r="C277" s="267" t="s">
        <v>260</v>
      </c>
      <c r="D277" s="260"/>
      <c r="E277" s="261">
        <v>10</v>
      </c>
      <c r="F277" s="224"/>
      <c r="G277" s="224"/>
      <c r="H277" s="224"/>
      <c r="I277" s="224"/>
      <c r="J277" s="224"/>
      <c r="K277" s="224"/>
      <c r="L277" s="224"/>
      <c r="M277" s="224"/>
      <c r="N277" s="223"/>
      <c r="O277" s="223"/>
      <c r="P277" s="223"/>
      <c r="Q277" s="223"/>
      <c r="R277" s="224"/>
      <c r="S277" s="224"/>
      <c r="T277" s="224"/>
      <c r="U277" s="224"/>
      <c r="V277" s="224"/>
      <c r="W277" s="224"/>
      <c r="X277" s="224"/>
      <c r="Y277" s="224"/>
      <c r="Z277" s="213"/>
      <c r="AA277" s="213"/>
      <c r="AB277" s="213"/>
      <c r="AC277" s="213"/>
      <c r="AD277" s="213"/>
      <c r="AE277" s="213"/>
      <c r="AF277" s="213"/>
      <c r="AG277" s="213" t="s">
        <v>218</v>
      </c>
      <c r="AH277" s="213">
        <v>5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3" x14ac:dyDescent="0.2">
      <c r="A278" s="220"/>
      <c r="B278" s="221"/>
      <c r="C278" s="267" t="s">
        <v>374</v>
      </c>
      <c r="D278" s="260"/>
      <c r="E278" s="261">
        <v>22</v>
      </c>
      <c r="F278" s="224"/>
      <c r="G278" s="224"/>
      <c r="H278" s="224"/>
      <c r="I278" s="224"/>
      <c r="J278" s="224"/>
      <c r="K278" s="224"/>
      <c r="L278" s="224"/>
      <c r="M278" s="224"/>
      <c r="N278" s="223"/>
      <c r="O278" s="223"/>
      <c r="P278" s="223"/>
      <c r="Q278" s="223"/>
      <c r="R278" s="224"/>
      <c r="S278" s="224"/>
      <c r="T278" s="224"/>
      <c r="U278" s="224"/>
      <c r="V278" s="224"/>
      <c r="W278" s="224"/>
      <c r="X278" s="224"/>
      <c r="Y278" s="224"/>
      <c r="Z278" s="213"/>
      <c r="AA278" s="213"/>
      <c r="AB278" s="213"/>
      <c r="AC278" s="213"/>
      <c r="AD278" s="213"/>
      <c r="AE278" s="213"/>
      <c r="AF278" s="213"/>
      <c r="AG278" s="213" t="s">
        <v>218</v>
      </c>
      <c r="AH278" s="213">
        <v>5</v>
      </c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1" x14ac:dyDescent="0.2">
      <c r="A279" s="237">
        <v>112</v>
      </c>
      <c r="B279" s="238" t="s">
        <v>558</v>
      </c>
      <c r="C279" s="254" t="s">
        <v>559</v>
      </c>
      <c r="D279" s="239" t="s">
        <v>221</v>
      </c>
      <c r="E279" s="240">
        <v>32</v>
      </c>
      <c r="F279" s="241"/>
      <c r="G279" s="242">
        <f>ROUND(E279*F279,2)</f>
        <v>0</v>
      </c>
      <c r="H279" s="241"/>
      <c r="I279" s="242">
        <f>ROUND(E279*H279,2)</f>
        <v>0</v>
      </c>
      <c r="J279" s="241"/>
      <c r="K279" s="242">
        <f>ROUND(E279*J279,2)</f>
        <v>0</v>
      </c>
      <c r="L279" s="242">
        <v>21</v>
      </c>
      <c r="M279" s="242">
        <f>G279*(1+L279/100)</f>
        <v>0</v>
      </c>
      <c r="N279" s="240">
        <v>0</v>
      </c>
      <c r="O279" s="240">
        <f>ROUND(E279*N279,2)</f>
        <v>0</v>
      </c>
      <c r="P279" s="240">
        <v>0</v>
      </c>
      <c r="Q279" s="240">
        <f>ROUND(E279*P279,2)</f>
        <v>0</v>
      </c>
      <c r="R279" s="242"/>
      <c r="S279" s="242" t="s">
        <v>153</v>
      </c>
      <c r="T279" s="243" t="s">
        <v>153</v>
      </c>
      <c r="U279" s="224">
        <v>0</v>
      </c>
      <c r="V279" s="224">
        <f>ROUND(E279*U279,2)</f>
        <v>0</v>
      </c>
      <c r="W279" s="224"/>
      <c r="X279" s="224" t="s">
        <v>191</v>
      </c>
      <c r="Y279" s="224" t="s">
        <v>156</v>
      </c>
      <c r="Z279" s="213"/>
      <c r="AA279" s="213"/>
      <c r="AB279" s="213"/>
      <c r="AC279" s="213"/>
      <c r="AD279" s="213"/>
      <c r="AE279" s="213"/>
      <c r="AF279" s="213"/>
      <c r="AG279" s="213" t="s">
        <v>192</v>
      </c>
      <c r="AH279" s="213"/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2" x14ac:dyDescent="0.2">
      <c r="A280" s="220"/>
      <c r="B280" s="221"/>
      <c r="C280" s="267" t="s">
        <v>374</v>
      </c>
      <c r="D280" s="260"/>
      <c r="E280" s="261">
        <v>22</v>
      </c>
      <c r="F280" s="224"/>
      <c r="G280" s="224"/>
      <c r="H280" s="224"/>
      <c r="I280" s="224"/>
      <c r="J280" s="224"/>
      <c r="K280" s="224"/>
      <c r="L280" s="224"/>
      <c r="M280" s="224"/>
      <c r="N280" s="223"/>
      <c r="O280" s="223"/>
      <c r="P280" s="223"/>
      <c r="Q280" s="223"/>
      <c r="R280" s="224"/>
      <c r="S280" s="224"/>
      <c r="T280" s="224"/>
      <c r="U280" s="224"/>
      <c r="V280" s="224"/>
      <c r="W280" s="224"/>
      <c r="X280" s="224"/>
      <c r="Y280" s="224"/>
      <c r="Z280" s="213"/>
      <c r="AA280" s="213"/>
      <c r="AB280" s="213"/>
      <c r="AC280" s="213"/>
      <c r="AD280" s="213"/>
      <c r="AE280" s="213"/>
      <c r="AF280" s="213"/>
      <c r="AG280" s="213" t="s">
        <v>218</v>
      </c>
      <c r="AH280" s="213">
        <v>5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3" x14ac:dyDescent="0.2">
      <c r="A281" s="220"/>
      <c r="B281" s="221"/>
      <c r="C281" s="267" t="s">
        <v>260</v>
      </c>
      <c r="D281" s="260"/>
      <c r="E281" s="261">
        <v>10</v>
      </c>
      <c r="F281" s="224"/>
      <c r="G281" s="224"/>
      <c r="H281" s="224"/>
      <c r="I281" s="224"/>
      <c r="J281" s="224"/>
      <c r="K281" s="224"/>
      <c r="L281" s="224"/>
      <c r="M281" s="224"/>
      <c r="N281" s="223"/>
      <c r="O281" s="223"/>
      <c r="P281" s="223"/>
      <c r="Q281" s="223"/>
      <c r="R281" s="224"/>
      <c r="S281" s="224"/>
      <c r="T281" s="224"/>
      <c r="U281" s="224"/>
      <c r="V281" s="224"/>
      <c r="W281" s="224"/>
      <c r="X281" s="224"/>
      <c r="Y281" s="224"/>
      <c r="Z281" s="213"/>
      <c r="AA281" s="213"/>
      <c r="AB281" s="213"/>
      <c r="AC281" s="213"/>
      <c r="AD281" s="213"/>
      <c r="AE281" s="213"/>
      <c r="AF281" s="213"/>
      <c r="AG281" s="213" t="s">
        <v>218</v>
      </c>
      <c r="AH281" s="213">
        <v>5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">
      <c r="A282" s="237">
        <v>113</v>
      </c>
      <c r="B282" s="238" t="s">
        <v>560</v>
      </c>
      <c r="C282" s="254" t="s">
        <v>561</v>
      </c>
      <c r="D282" s="239" t="s">
        <v>221</v>
      </c>
      <c r="E282" s="240">
        <v>20.5</v>
      </c>
      <c r="F282" s="241"/>
      <c r="G282" s="242">
        <f>ROUND(E282*F282,2)</f>
        <v>0</v>
      </c>
      <c r="H282" s="241"/>
      <c r="I282" s="242">
        <f>ROUND(E282*H282,2)</f>
        <v>0</v>
      </c>
      <c r="J282" s="241"/>
      <c r="K282" s="242">
        <f>ROUND(E282*J282,2)</f>
        <v>0</v>
      </c>
      <c r="L282" s="242">
        <v>21</v>
      </c>
      <c r="M282" s="242">
        <f>G282*(1+L282/100)</f>
        <v>0</v>
      </c>
      <c r="N282" s="240">
        <v>0</v>
      </c>
      <c r="O282" s="240">
        <f>ROUND(E282*N282,2)</f>
        <v>0</v>
      </c>
      <c r="P282" s="240">
        <v>0</v>
      </c>
      <c r="Q282" s="240">
        <f>ROUND(E282*P282,2)</f>
        <v>0</v>
      </c>
      <c r="R282" s="242"/>
      <c r="S282" s="242" t="s">
        <v>179</v>
      </c>
      <c r="T282" s="243" t="s">
        <v>154</v>
      </c>
      <c r="U282" s="224">
        <v>0</v>
      </c>
      <c r="V282" s="224">
        <f>ROUND(E282*U282,2)</f>
        <v>0</v>
      </c>
      <c r="W282" s="224"/>
      <c r="X282" s="224" t="s">
        <v>191</v>
      </c>
      <c r="Y282" s="224" t="s">
        <v>156</v>
      </c>
      <c r="Z282" s="213"/>
      <c r="AA282" s="213"/>
      <c r="AB282" s="213"/>
      <c r="AC282" s="213"/>
      <c r="AD282" s="213"/>
      <c r="AE282" s="213"/>
      <c r="AF282" s="213"/>
      <c r="AG282" s="213" t="s">
        <v>192</v>
      </c>
      <c r="AH282" s="213"/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2" x14ac:dyDescent="0.2">
      <c r="A283" s="220"/>
      <c r="B283" s="221"/>
      <c r="C283" s="267" t="s">
        <v>261</v>
      </c>
      <c r="D283" s="260"/>
      <c r="E283" s="261">
        <v>10</v>
      </c>
      <c r="F283" s="224"/>
      <c r="G283" s="224"/>
      <c r="H283" s="224"/>
      <c r="I283" s="224"/>
      <c r="J283" s="224"/>
      <c r="K283" s="224"/>
      <c r="L283" s="224"/>
      <c r="M283" s="224"/>
      <c r="N283" s="223"/>
      <c r="O283" s="223"/>
      <c r="P283" s="223"/>
      <c r="Q283" s="223"/>
      <c r="R283" s="224"/>
      <c r="S283" s="224"/>
      <c r="T283" s="224"/>
      <c r="U283" s="224"/>
      <c r="V283" s="224"/>
      <c r="W283" s="224"/>
      <c r="X283" s="224"/>
      <c r="Y283" s="224"/>
      <c r="Z283" s="213"/>
      <c r="AA283" s="213"/>
      <c r="AB283" s="213"/>
      <c r="AC283" s="213"/>
      <c r="AD283" s="213"/>
      <c r="AE283" s="213"/>
      <c r="AF283" s="213"/>
      <c r="AG283" s="213" t="s">
        <v>218</v>
      </c>
      <c r="AH283" s="213">
        <v>5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3" x14ac:dyDescent="0.2">
      <c r="A284" s="220"/>
      <c r="B284" s="221"/>
      <c r="C284" s="267" t="s">
        <v>262</v>
      </c>
      <c r="D284" s="260"/>
      <c r="E284" s="261">
        <v>10.5</v>
      </c>
      <c r="F284" s="224"/>
      <c r="G284" s="224"/>
      <c r="H284" s="224"/>
      <c r="I284" s="224"/>
      <c r="J284" s="224"/>
      <c r="K284" s="224"/>
      <c r="L284" s="224"/>
      <c r="M284" s="224"/>
      <c r="N284" s="223"/>
      <c r="O284" s="223"/>
      <c r="P284" s="223"/>
      <c r="Q284" s="223"/>
      <c r="R284" s="224"/>
      <c r="S284" s="224"/>
      <c r="T284" s="224"/>
      <c r="U284" s="224"/>
      <c r="V284" s="224"/>
      <c r="W284" s="224"/>
      <c r="X284" s="224"/>
      <c r="Y284" s="224"/>
      <c r="Z284" s="213"/>
      <c r="AA284" s="213"/>
      <c r="AB284" s="213"/>
      <c r="AC284" s="213"/>
      <c r="AD284" s="213"/>
      <c r="AE284" s="213"/>
      <c r="AF284" s="213"/>
      <c r="AG284" s="213" t="s">
        <v>218</v>
      </c>
      <c r="AH284" s="213">
        <v>5</v>
      </c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ht="22.5" outlineLevel="1" x14ac:dyDescent="0.2">
      <c r="A285" s="237">
        <v>114</v>
      </c>
      <c r="B285" s="238" t="s">
        <v>562</v>
      </c>
      <c r="C285" s="254" t="s">
        <v>563</v>
      </c>
      <c r="D285" s="239" t="s">
        <v>207</v>
      </c>
      <c r="E285" s="240">
        <v>4</v>
      </c>
      <c r="F285" s="241"/>
      <c r="G285" s="242">
        <f>ROUND(E285*F285,2)</f>
        <v>0</v>
      </c>
      <c r="H285" s="241"/>
      <c r="I285" s="242">
        <f>ROUND(E285*H285,2)</f>
        <v>0</v>
      </c>
      <c r="J285" s="241"/>
      <c r="K285" s="242">
        <f>ROUND(E285*J285,2)</f>
        <v>0</v>
      </c>
      <c r="L285" s="242">
        <v>21</v>
      </c>
      <c r="M285" s="242">
        <f>G285*(1+L285/100)</f>
        <v>0</v>
      </c>
      <c r="N285" s="240">
        <v>4.8999999999999998E-4</v>
      </c>
      <c r="O285" s="240">
        <f>ROUND(E285*N285,2)</f>
        <v>0</v>
      </c>
      <c r="P285" s="240">
        <v>0</v>
      </c>
      <c r="Q285" s="240">
        <f>ROUND(E285*P285,2)</f>
        <v>0</v>
      </c>
      <c r="R285" s="242" t="s">
        <v>357</v>
      </c>
      <c r="S285" s="242" t="s">
        <v>153</v>
      </c>
      <c r="T285" s="243" t="s">
        <v>153</v>
      </c>
      <c r="U285" s="224">
        <v>0</v>
      </c>
      <c r="V285" s="224">
        <f>ROUND(E285*U285,2)</f>
        <v>0</v>
      </c>
      <c r="W285" s="224"/>
      <c r="X285" s="224" t="s">
        <v>358</v>
      </c>
      <c r="Y285" s="224" t="s">
        <v>156</v>
      </c>
      <c r="Z285" s="213"/>
      <c r="AA285" s="213"/>
      <c r="AB285" s="213"/>
      <c r="AC285" s="213"/>
      <c r="AD285" s="213"/>
      <c r="AE285" s="213"/>
      <c r="AF285" s="213"/>
      <c r="AG285" s="213" t="s">
        <v>359</v>
      </c>
      <c r="AH285" s="213"/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1" x14ac:dyDescent="0.2">
      <c r="A286" s="220">
        <v>115</v>
      </c>
      <c r="B286" s="221" t="s">
        <v>564</v>
      </c>
      <c r="C286" s="268" t="s">
        <v>565</v>
      </c>
      <c r="D286" s="222" t="s">
        <v>0</v>
      </c>
      <c r="E286" s="263"/>
      <c r="F286" s="225"/>
      <c r="G286" s="224">
        <f>ROUND(E286*F286,2)</f>
        <v>0</v>
      </c>
      <c r="H286" s="225"/>
      <c r="I286" s="224">
        <f>ROUND(E286*H286,2)</f>
        <v>0</v>
      </c>
      <c r="J286" s="225"/>
      <c r="K286" s="224">
        <f>ROUND(E286*J286,2)</f>
        <v>0</v>
      </c>
      <c r="L286" s="224">
        <v>21</v>
      </c>
      <c r="M286" s="224">
        <f>G286*(1+L286/100)</f>
        <v>0</v>
      </c>
      <c r="N286" s="223">
        <v>0</v>
      </c>
      <c r="O286" s="223">
        <f>ROUND(E286*N286,2)</f>
        <v>0</v>
      </c>
      <c r="P286" s="223">
        <v>0</v>
      </c>
      <c r="Q286" s="223">
        <f>ROUND(E286*P286,2)</f>
        <v>0</v>
      </c>
      <c r="R286" s="224" t="s">
        <v>245</v>
      </c>
      <c r="S286" s="224" t="s">
        <v>153</v>
      </c>
      <c r="T286" s="224" t="s">
        <v>153</v>
      </c>
      <c r="U286" s="224">
        <v>0</v>
      </c>
      <c r="V286" s="224">
        <f>ROUND(E286*U286,2)</f>
        <v>0</v>
      </c>
      <c r="W286" s="224"/>
      <c r="X286" s="224" t="s">
        <v>287</v>
      </c>
      <c r="Y286" s="224" t="s">
        <v>168</v>
      </c>
      <c r="Z286" s="213"/>
      <c r="AA286" s="213"/>
      <c r="AB286" s="213"/>
      <c r="AC286" s="213"/>
      <c r="AD286" s="213"/>
      <c r="AE286" s="213"/>
      <c r="AF286" s="213"/>
      <c r="AG286" s="213" t="s">
        <v>288</v>
      </c>
      <c r="AH286" s="213"/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x14ac:dyDescent="0.2">
      <c r="A287" s="230" t="s">
        <v>148</v>
      </c>
      <c r="B287" s="231" t="s">
        <v>91</v>
      </c>
      <c r="C287" s="253" t="s">
        <v>92</v>
      </c>
      <c r="D287" s="232"/>
      <c r="E287" s="233"/>
      <c r="F287" s="234"/>
      <c r="G287" s="234">
        <f>SUMIF(AG288:AG335,"&lt;&gt;NOR",G288:G335)</f>
        <v>0</v>
      </c>
      <c r="H287" s="234"/>
      <c r="I287" s="234">
        <f>SUM(I288:I335)</f>
        <v>0</v>
      </c>
      <c r="J287" s="234"/>
      <c r="K287" s="234">
        <f>SUM(K288:K335)</f>
        <v>0</v>
      </c>
      <c r="L287" s="234"/>
      <c r="M287" s="234">
        <f>SUM(M288:M335)</f>
        <v>0</v>
      </c>
      <c r="N287" s="233"/>
      <c r="O287" s="233">
        <f>SUM(O288:O335)</f>
        <v>0.03</v>
      </c>
      <c r="P287" s="233"/>
      <c r="Q287" s="233">
        <f>SUM(Q288:Q335)</f>
        <v>0</v>
      </c>
      <c r="R287" s="234"/>
      <c r="S287" s="234"/>
      <c r="T287" s="235"/>
      <c r="U287" s="229"/>
      <c r="V287" s="229">
        <f>SUM(V288:V335)</f>
        <v>23.560000000000002</v>
      </c>
      <c r="W287" s="229"/>
      <c r="X287" s="229"/>
      <c r="Y287" s="229"/>
      <c r="AG287" t="s">
        <v>149</v>
      </c>
    </row>
    <row r="288" spans="1:60" outlineLevel="1" x14ac:dyDescent="0.2">
      <c r="A288" s="237">
        <v>116</v>
      </c>
      <c r="B288" s="238" t="s">
        <v>566</v>
      </c>
      <c r="C288" s="254" t="s">
        <v>567</v>
      </c>
      <c r="D288" s="239" t="s">
        <v>207</v>
      </c>
      <c r="E288" s="240">
        <v>1</v>
      </c>
      <c r="F288" s="241"/>
      <c r="G288" s="242">
        <f>ROUND(E288*F288,2)</f>
        <v>0</v>
      </c>
      <c r="H288" s="241"/>
      <c r="I288" s="242">
        <f>ROUND(E288*H288,2)</f>
        <v>0</v>
      </c>
      <c r="J288" s="241"/>
      <c r="K288" s="242">
        <f>ROUND(E288*J288,2)</f>
        <v>0</v>
      </c>
      <c r="L288" s="242">
        <v>21</v>
      </c>
      <c r="M288" s="242">
        <f>G288*(1+L288/100)</f>
        <v>0</v>
      </c>
      <c r="N288" s="240">
        <v>3.8000000000000002E-4</v>
      </c>
      <c r="O288" s="240">
        <f>ROUND(E288*N288,2)</f>
        <v>0</v>
      </c>
      <c r="P288" s="240">
        <v>0</v>
      </c>
      <c r="Q288" s="240">
        <f>ROUND(E288*P288,2)</f>
        <v>0</v>
      </c>
      <c r="R288" s="242" t="s">
        <v>234</v>
      </c>
      <c r="S288" s="242" t="s">
        <v>153</v>
      </c>
      <c r="T288" s="243" t="s">
        <v>153</v>
      </c>
      <c r="U288" s="224">
        <v>0.20599999999999999</v>
      </c>
      <c r="V288" s="224">
        <f>ROUND(E288*U288,2)</f>
        <v>0.21</v>
      </c>
      <c r="W288" s="224"/>
      <c r="X288" s="224" t="s">
        <v>191</v>
      </c>
      <c r="Y288" s="224" t="s">
        <v>168</v>
      </c>
      <c r="Z288" s="213"/>
      <c r="AA288" s="213"/>
      <c r="AB288" s="213"/>
      <c r="AC288" s="213"/>
      <c r="AD288" s="213"/>
      <c r="AE288" s="213"/>
      <c r="AF288" s="213"/>
      <c r="AG288" s="213" t="s">
        <v>192</v>
      </c>
      <c r="AH288" s="213"/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2" x14ac:dyDescent="0.2">
      <c r="A289" s="220"/>
      <c r="B289" s="221"/>
      <c r="C289" s="267" t="s">
        <v>403</v>
      </c>
      <c r="D289" s="260"/>
      <c r="E289" s="261">
        <v>1</v>
      </c>
      <c r="F289" s="224"/>
      <c r="G289" s="224"/>
      <c r="H289" s="224"/>
      <c r="I289" s="224"/>
      <c r="J289" s="224"/>
      <c r="K289" s="224"/>
      <c r="L289" s="224"/>
      <c r="M289" s="224"/>
      <c r="N289" s="223"/>
      <c r="O289" s="223"/>
      <c r="P289" s="223"/>
      <c r="Q289" s="223"/>
      <c r="R289" s="224"/>
      <c r="S289" s="224"/>
      <c r="T289" s="224"/>
      <c r="U289" s="224"/>
      <c r="V289" s="224"/>
      <c r="W289" s="224"/>
      <c r="X289" s="224"/>
      <c r="Y289" s="224"/>
      <c r="Z289" s="213"/>
      <c r="AA289" s="213"/>
      <c r="AB289" s="213"/>
      <c r="AC289" s="213"/>
      <c r="AD289" s="213"/>
      <c r="AE289" s="213"/>
      <c r="AF289" s="213"/>
      <c r="AG289" s="213" t="s">
        <v>218</v>
      </c>
      <c r="AH289" s="213">
        <v>0</v>
      </c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outlineLevel="1" x14ac:dyDescent="0.2">
      <c r="A290" s="237">
        <v>117</v>
      </c>
      <c r="B290" s="238" t="s">
        <v>568</v>
      </c>
      <c r="C290" s="254" t="s">
        <v>569</v>
      </c>
      <c r="D290" s="239" t="s">
        <v>207</v>
      </c>
      <c r="E290" s="240">
        <v>1</v>
      </c>
      <c r="F290" s="241"/>
      <c r="G290" s="242">
        <f>ROUND(E290*F290,2)</f>
        <v>0</v>
      </c>
      <c r="H290" s="241"/>
      <c r="I290" s="242">
        <f>ROUND(E290*H290,2)</f>
        <v>0</v>
      </c>
      <c r="J290" s="241"/>
      <c r="K290" s="242">
        <f>ROUND(E290*J290,2)</f>
        <v>0</v>
      </c>
      <c r="L290" s="242">
        <v>21</v>
      </c>
      <c r="M290" s="242">
        <f>G290*(1+L290/100)</f>
        <v>0</v>
      </c>
      <c r="N290" s="240">
        <v>6.0999999999999997E-4</v>
      </c>
      <c r="O290" s="240">
        <f>ROUND(E290*N290,2)</f>
        <v>0</v>
      </c>
      <c r="P290" s="240">
        <v>0</v>
      </c>
      <c r="Q290" s="240">
        <f>ROUND(E290*P290,2)</f>
        <v>0</v>
      </c>
      <c r="R290" s="242" t="s">
        <v>234</v>
      </c>
      <c r="S290" s="242" t="s">
        <v>153</v>
      </c>
      <c r="T290" s="243" t="s">
        <v>209</v>
      </c>
      <c r="U290" s="224">
        <v>0.22700000000000001</v>
      </c>
      <c r="V290" s="224">
        <f>ROUND(E290*U290,2)</f>
        <v>0.23</v>
      </c>
      <c r="W290" s="224"/>
      <c r="X290" s="224" t="s">
        <v>191</v>
      </c>
      <c r="Y290" s="224" t="s">
        <v>168</v>
      </c>
      <c r="Z290" s="213"/>
      <c r="AA290" s="213"/>
      <c r="AB290" s="213"/>
      <c r="AC290" s="213"/>
      <c r="AD290" s="213"/>
      <c r="AE290" s="213"/>
      <c r="AF290" s="213"/>
      <c r="AG290" s="213" t="s">
        <v>192</v>
      </c>
      <c r="AH290" s="213"/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2" x14ac:dyDescent="0.2">
      <c r="A291" s="220"/>
      <c r="B291" s="221"/>
      <c r="C291" s="267" t="s">
        <v>403</v>
      </c>
      <c r="D291" s="260"/>
      <c r="E291" s="261">
        <v>1</v>
      </c>
      <c r="F291" s="224"/>
      <c r="G291" s="224"/>
      <c r="H291" s="224"/>
      <c r="I291" s="224"/>
      <c r="J291" s="224"/>
      <c r="K291" s="224"/>
      <c r="L291" s="224"/>
      <c r="M291" s="224"/>
      <c r="N291" s="223"/>
      <c r="O291" s="223"/>
      <c r="P291" s="223"/>
      <c r="Q291" s="223"/>
      <c r="R291" s="224"/>
      <c r="S291" s="224"/>
      <c r="T291" s="224"/>
      <c r="U291" s="224"/>
      <c r="V291" s="224"/>
      <c r="W291" s="224"/>
      <c r="X291" s="224"/>
      <c r="Y291" s="224"/>
      <c r="Z291" s="213"/>
      <c r="AA291" s="213"/>
      <c r="AB291" s="213"/>
      <c r="AC291" s="213"/>
      <c r="AD291" s="213"/>
      <c r="AE291" s="213"/>
      <c r="AF291" s="213"/>
      <c r="AG291" s="213" t="s">
        <v>218</v>
      </c>
      <c r="AH291" s="213">
        <v>0</v>
      </c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ht="22.5" outlineLevel="1" x14ac:dyDescent="0.2">
      <c r="A292" s="246">
        <v>118</v>
      </c>
      <c r="B292" s="247" t="s">
        <v>570</v>
      </c>
      <c r="C292" s="256" t="s">
        <v>571</v>
      </c>
      <c r="D292" s="248" t="s">
        <v>207</v>
      </c>
      <c r="E292" s="249">
        <v>1</v>
      </c>
      <c r="F292" s="250"/>
      <c r="G292" s="251">
        <f>ROUND(E292*F292,2)</f>
        <v>0</v>
      </c>
      <c r="H292" s="250"/>
      <c r="I292" s="251">
        <f>ROUND(E292*H292,2)</f>
        <v>0</v>
      </c>
      <c r="J292" s="250"/>
      <c r="K292" s="251">
        <f>ROUND(E292*J292,2)</f>
        <v>0</v>
      </c>
      <c r="L292" s="251">
        <v>21</v>
      </c>
      <c r="M292" s="251">
        <f>G292*(1+L292/100)</f>
        <v>0</v>
      </c>
      <c r="N292" s="249">
        <v>2.1000000000000001E-4</v>
      </c>
      <c r="O292" s="249">
        <f>ROUND(E292*N292,2)</f>
        <v>0</v>
      </c>
      <c r="P292" s="249">
        <v>0</v>
      </c>
      <c r="Q292" s="249">
        <f>ROUND(E292*P292,2)</f>
        <v>0</v>
      </c>
      <c r="R292" s="251" t="s">
        <v>245</v>
      </c>
      <c r="S292" s="251" t="s">
        <v>153</v>
      </c>
      <c r="T292" s="252" t="s">
        <v>153</v>
      </c>
      <c r="U292" s="224">
        <v>0.17</v>
      </c>
      <c r="V292" s="224">
        <f>ROUND(E292*U292,2)</f>
        <v>0.17</v>
      </c>
      <c r="W292" s="224"/>
      <c r="X292" s="224" t="s">
        <v>191</v>
      </c>
      <c r="Y292" s="224" t="s">
        <v>168</v>
      </c>
      <c r="Z292" s="213"/>
      <c r="AA292" s="213"/>
      <c r="AB292" s="213"/>
      <c r="AC292" s="213"/>
      <c r="AD292" s="213"/>
      <c r="AE292" s="213"/>
      <c r="AF292" s="213"/>
      <c r="AG292" s="213" t="s">
        <v>192</v>
      </c>
      <c r="AH292" s="213"/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">
      <c r="A293" s="237">
        <v>119</v>
      </c>
      <c r="B293" s="238" t="s">
        <v>572</v>
      </c>
      <c r="C293" s="254" t="s">
        <v>573</v>
      </c>
      <c r="D293" s="239" t="s">
        <v>207</v>
      </c>
      <c r="E293" s="240">
        <v>16</v>
      </c>
      <c r="F293" s="241"/>
      <c r="G293" s="242">
        <f>ROUND(E293*F293,2)</f>
        <v>0</v>
      </c>
      <c r="H293" s="241"/>
      <c r="I293" s="242">
        <f>ROUND(E293*H293,2)</f>
        <v>0</v>
      </c>
      <c r="J293" s="241"/>
      <c r="K293" s="242">
        <f>ROUND(E293*J293,2)</f>
        <v>0</v>
      </c>
      <c r="L293" s="242">
        <v>21</v>
      </c>
      <c r="M293" s="242">
        <f>G293*(1+L293/100)</f>
        <v>0</v>
      </c>
      <c r="N293" s="240">
        <v>0</v>
      </c>
      <c r="O293" s="240">
        <f>ROUND(E293*N293,2)</f>
        <v>0</v>
      </c>
      <c r="P293" s="240">
        <v>0</v>
      </c>
      <c r="Q293" s="240">
        <f>ROUND(E293*P293,2)</f>
        <v>0</v>
      </c>
      <c r="R293" s="242" t="s">
        <v>245</v>
      </c>
      <c r="S293" s="242" t="s">
        <v>153</v>
      </c>
      <c r="T293" s="243" t="s">
        <v>153</v>
      </c>
      <c r="U293" s="224">
        <v>5.0999999999999997E-2</v>
      </c>
      <c r="V293" s="224">
        <f>ROUND(E293*U293,2)</f>
        <v>0.82</v>
      </c>
      <c r="W293" s="224"/>
      <c r="X293" s="224" t="s">
        <v>191</v>
      </c>
      <c r="Y293" s="224" t="s">
        <v>168</v>
      </c>
      <c r="Z293" s="213"/>
      <c r="AA293" s="213"/>
      <c r="AB293" s="213"/>
      <c r="AC293" s="213"/>
      <c r="AD293" s="213"/>
      <c r="AE293" s="213"/>
      <c r="AF293" s="213"/>
      <c r="AG293" s="213" t="s">
        <v>192</v>
      </c>
      <c r="AH293" s="213"/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2" x14ac:dyDescent="0.2">
      <c r="A294" s="220"/>
      <c r="B294" s="221"/>
      <c r="C294" s="267" t="s">
        <v>574</v>
      </c>
      <c r="D294" s="260"/>
      <c r="E294" s="261">
        <v>8</v>
      </c>
      <c r="F294" s="224"/>
      <c r="G294" s="224"/>
      <c r="H294" s="224"/>
      <c r="I294" s="224"/>
      <c r="J294" s="224"/>
      <c r="K294" s="224"/>
      <c r="L294" s="224"/>
      <c r="M294" s="224"/>
      <c r="N294" s="223"/>
      <c r="O294" s="223"/>
      <c r="P294" s="223"/>
      <c r="Q294" s="223"/>
      <c r="R294" s="224"/>
      <c r="S294" s="224"/>
      <c r="T294" s="224"/>
      <c r="U294" s="224"/>
      <c r="V294" s="224"/>
      <c r="W294" s="224"/>
      <c r="X294" s="224"/>
      <c r="Y294" s="224"/>
      <c r="Z294" s="213"/>
      <c r="AA294" s="213"/>
      <c r="AB294" s="213"/>
      <c r="AC294" s="213"/>
      <c r="AD294" s="213"/>
      <c r="AE294" s="213"/>
      <c r="AF294" s="213"/>
      <c r="AG294" s="213" t="s">
        <v>218</v>
      </c>
      <c r="AH294" s="213">
        <v>5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3" x14ac:dyDescent="0.2">
      <c r="A295" s="220"/>
      <c r="B295" s="221"/>
      <c r="C295" s="267" t="s">
        <v>575</v>
      </c>
      <c r="D295" s="260"/>
      <c r="E295" s="261">
        <v>8</v>
      </c>
      <c r="F295" s="224"/>
      <c r="G295" s="224"/>
      <c r="H295" s="224"/>
      <c r="I295" s="224"/>
      <c r="J295" s="224"/>
      <c r="K295" s="224"/>
      <c r="L295" s="224"/>
      <c r="M295" s="224"/>
      <c r="N295" s="223"/>
      <c r="O295" s="223"/>
      <c r="P295" s="223"/>
      <c r="Q295" s="223"/>
      <c r="R295" s="224"/>
      <c r="S295" s="224"/>
      <c r="T295" s="224"/>
      <c r="U295" s="224"/>
      <c r="V295" s="224"/>
      <c r="W295" s="224"/>
      <c r="X295" s="224"/>
      <c r="Y295" s="224"/>
      <c r="Z295" s="213"/>
      <c r="AA295" s="213"/>
      <c r="AB295" s="213"/>
      <c r="AC295" s="213"/>
      <c r="AD295" s="213"/>
      <c r="AE295" s="213"/>
      <c r="AF295" s="213"/>
      <c r="AG295" s="213" t="s">
        <v>218</v>
      </c>
      <c r="AH295" s="213">
        <v>5</v>
      </c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1" x14ac:dyDescent="0.2">
      <c r="A296" s="246">
        <v>120</v>
      </c>
      <c r="B296" s="247" t="s">
        <v>576</v>
      </c>
      <c r="C296" s="256" t="s">
        <v>577</v>
      </c>
      <c r="D296" s="248" t="s">
        <v>207</v>
      </c>
      <c r="E296" s="249">
        <v>1</v>
      </c>
      <c r="F296" s="250"/>
      <c r="G296" s="251">
        <f>ROUND(E296*F296,2)</f>
        <v>0</v>
      </c>
      <c r="H296" s="250"/>
      <c r="I296" s="251">
        <f>ROUND(E296*H296,2)</f>
        <v>0</v>
      </c>
      <c r="J296" s="250"/>
      <c r="K296" s="251">
        <f>ROUND(E296*J296,2)</f>
        <v>0</v>
      </c>
      <c r="L296" s="251">
        <v>21</v>
      </c>
      <c r="M296" s="251">
        <f>G296*(1+L296/100)</f>
        <v>0</v>
      </c>
      <c r="N296" s="249">
        <v>0</v>
      </c>
      <c r="O296" s="249">
        <f>ROUND(E296*N296,2)</f>
        <v>0</v>
      </c>
      <c r="P296" s="249">
        <v>0</v>
      </c>
      <c r="Q296" s="249">
        <f>ROUND(E296*P296,2)</f>
        <v>0</v>
      </c>
      <c r="R296" s="251" t="s">
        <v>245</v>
      </c>
      <c r="S296" s="251" t="s">
        <v>153</v>
      </c>
      <c r="T296" s="252" t="s">
        <v>153</v>
      </c>
      <c r="U296" s="224">
        <v>0.20599999999999999</v>
      </c>
      <c r="V296" s="224">
        <f>ROUND(E296*U296,2)</f>
        <v>0.21</v>
      </c>
      <c r="W296" s="224"/>
      <c r="X296" s="224" t="s">
        <v>191</v>
      </c>
      <c r="Y296" s="224" t="s">
        <v>168</v>
      </c>
      <c r="Z296" s="213"/>
      <c r="AA296" s="213"/>
      <c r="AB296" s="213"/>
      <c r="AC296" s="213"/>
      <c r="AD296" s="213"/>
      <c r="AE296" s="213"/>
      <c r="AF296" s="213"/>
      <c r="AG296" s="213" t="s">
        <v>192</v>
      </c>
      <c r="AH296" s="213"/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1" x14ac:dyDescent="0.2">
      <c r="A297" s="237">
        <v>121</v>
      </c>
      <c r="B297" s="238" t="s">
        <v>578</v>
      </c>
      <c r="C297" s="254" t="s">
        <v>579</v>
      </c>
      <c r="D297" s="239" t="s">
        <v>207</v>
      </c>
      <c r="E297" s="240">
        <v>1</v>
      </c>
      <c r="F297" s="241"/>
      <c r="G297" s="242">
        <f>ROUND(E297*F297,2)</f>
        <v>0</v>
      </c>
      <c r="H297" s="241"/>
      <c r="I297" s="242">
        <f>ROUND(E297*H297,2)</f>
        <v>0</v>
      </c>
      <c r="J297" s="241"/>
      <c r="K297" s="242">
        <f>ROUND(E297*J297,2)</f>
        <v>0</v>
      </c>
      <c r="L297" s="242">
        <v>21</v>
      </c>
      <c r="M297" s="242">
        <f>G297*(1+L297/100)</f>
        <v>0</v>
      </c>
      <c r="N297" s="240">
        <v>0</v>
      </c>
      <c r="O297" s="240">
        <f>ROUND(E297*N297,2)</f>
        <v>0</v>
      </c>
      <c r="P297" s="240">
        <v>0</v>
      </c>
      <c r="Q297" s="240">
        <f>ROUND(E297*P297,2)</f>
        <v>0</v>
      </c>
      <c r="R297" s="242" t="s">
        <v>245</v>
      </c>
      <c r="S297" s="242" t="s">
        <v>153</v>
      </c>
      <c r="T297" s="243" t="s">
        <v>153</v>
      </c>
      <c r="U297" s="224">
        <v>0.22700000000000001</v>
      </c>
      <c r="V297" s="224">
        <f>ROUND(E297*U297,2)</f>
        <v>0.23</v>
      </c>
      <c r="W297" s="224"/>
      <c r="X297" s="224" t="s">
        <v>191</v>
      </c>
      <c r="Y297" s="224" t="s">
        <v>168</v>
      </c>
      <c r="Z297" s="213"/>
      <c r="AA297" s="213"/>
      <c r="AB297" s="213"/>
      <c r="AC297" s="213"/>
      <c r="AD297" s="213"/>
      <c r="AE297" s="213"/>
      <c r="AF297" s="213"/>
      <c r="AG297" s="213" t="s">
        <v>192</v>
      </c>
      <c r="AH297" s="213"/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2" x14ac:dyDescent="0.2">
      <c r="A298" s="220"/>
      <c r="B298" s="221"/>
      <c r="C298" s="267" t="s">
        <v>580</v>
      </c>
      <c r="D298" s="260"/>
      <c r="E298" s="261">
        <v>1</v>
      </c>
      <c r="F298" s="224"/>
      <c r="G298" s="224"/>
      <c r="H298" s="224"/>
      <c r="I298" s="224"/>
      <c r="J298" s="224"/>
      <c r="K298" s="224"/>
      <c r="L298" s="224"/>
      <c r="M298" s="224"/>
      <c r="N298" s="223"/>
      <c r="O298" s="223"/>
      <c r="P298" s="223"/>
      <c r="Q298" s="223"/>
      <c r="R298" s="224"/>
      <c r="S298" s="224"/>
      <c r="T298" s="224"/>
      <c r="U298" s="224"/>
      <c r="V298" s="224"/>
      <c r="W298" s="224"/>
      <c r="X298" s="224"/>
      <c r="Y298" s="224"/>
      <c r="Z298" s="213"/>
      <c r="AA298" s="213"/>
      <c r="AB298" s="213"/>
      <c r="AC298" s="213"/>
      <c r="AD298" s="213"/>
      <c r="AE298" s="213"/>
      <c r="AF298" s="213"/>
      <c r="AG298" s="213" t="s">
        <v>218</v>
      </c>
      <c r="AH298" s="213">
        <v>5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">
      <c r="A299" s="237">
        <v>122</v>
      </c>
      <c r="B299" s="238" t="s">
        <v>581</v>
      </c>
      <c r="C299" s="254" t="s">
        <v>582</v>
      </c>
      <c r="D299" s="239" t="s">
        <v>207</v>
      </c>
      <c r="E299" s="240">
        <v>6</v>
      </c>
      <c r="F299" s="241"/>
      <c r="G299" s="242">
        <f>ROUND(E299*F299,2)</f>
        <v>0</v>
      </c>
      <c r="H299" s="241"/>
      <c r="I299" s="242">
        <f>ROUND(E299*H299,2)</f>
        <v>0</v>
      </c>
      <c r="J299" s="241"/>
      <c r="K299" s="242">
        <f>ROUND(E299*J299,2)</f>
        <v>0</v>
      </c>
      <c r="L299" s="242">
        <v>21</v>
      </c>
      <c r="M299" s="242">
        <f>G299*(1+L299/100)</f>
        <v>0</v>
      </c>
      <c r="N299" s="240">
        <v>0</v>
      </c>
      <c r="O299" s="240">
        <f>ROUND(E299*N299,2)</f>
        <v>0</v>
      </c>
      <c r="P299" s="240">
        <v>0</v>
      </c>
      <c r="Q299" s="240">
        <f>ROUND(E299*P299,2)</f>
        <v>0</v>
      </c>
      <c r="R299" s="242" t="s">
        <v>245</v>
      </c>
      <c r="S299" s="242" t="s">
        <v>153</v>
      </c>
      <c r="T299" s="243" t="s">
        <v>153</v>
      </c>
      <c r="U299" s="224">
        <v>0.26800000000000002</v>
      </c>
      <c r="V299" s="224">
        <f>ROUND(E299*U299,2)</f>
        <v>1.61</v>
      </c>
      <c r="W299" s="224"/>
      <c r="X299" s="224" t="s">
        <v>191</v>
      </c>
      <c r="Y299" s="224" t="s">
        <v>168</v>
      </c>
      <c r="Z299" s="213"/>
      <c r="AA299" s="213"/>
      <c r="AB299" s="213"/>
      <c r="AC299" s="213"/>
      <c r="AD299" s="213"/>
      <c r="AE299" s="213"/>
      <c r="AF299" s="213"/>
      <c r="AG299" s="213" t="s">
        <v>192</v>
      </c>
      <c r="AH299" s="213"/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2" x14ac:dyDescent="0.2">
      <c r="A300" s="220"/>
      <c r="B300" s="221"/>
      <c r="C300" s="267" t="s">
        <v>583</v>
      </c>
      <c r="D300" s="260"/>
      <c r="E300" s="261">
        <v>4</v>
      </c>
      <c r="F300" s="224"/>
      <c r="G300" s="224"/>
      <c r="H300" s="224"/>
      <c r="I300" s="224"/>
      <c r="J300" s="224"/>
      <c r="K300" s="224"/>
      <c r="L300" s="224"/>
      <c r="M300" s="224"/>
      <c r="N300" s="223"/>
      <c r="O300" s="223"/>
      <c r="P300" s="223"/>
      <c r="Q300" s="223"/>
      <c r="R300" s="224"/>
      <c r="S300" s="224"/>
      <c r="T300" s="224"/>
      <c r="U300" s="224"/>
      <c r="V300" s="224"/>
      <c r="W300" s="224"/>
      <c r="X300" s="224"/>
      <c r="Y300" s="224"/>
      <c r="Z300" s="213"/>
      <c r="AA300" s="213"/>
      <c r="AB300" s="213"/>
      <c r="AC300" s="213"/>
      <c r="AD300" s="213"/>
      <c r="AE300" s="213"/>
      <c r="AF300" s="213"/>
      <c r="AG300" s="213" t="s">
        <v>218</v>
      </c>
      <c r="AH300" s="213">
        <v>5</v>
      </c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3" x14ac:dyDescent="0.2">
      <c r="A301" s="220"/>
      <c r="B301" s="221"/>
      <c r="C301" s="267" t="s">
        <v>584</v>
      </c>
      <c r="D301" s="260"/>
      <c r="E301" s="261">
        <v>1</v>
      </c>
      <c r="F301" s="224"/>
      <c r="G301" s="224"/>
      <c r="H301" s="224"/>
      <c r="I301" s="224"/>
      <c r="J301" s="224"/>
      <c r="K301" s="224"/>
      <c r="L301" s="224"/>
      <c r="M301" s="224"/>
      <c r="N301" s="223"/>
      <c r="O301" s="223"/>
      <c r="P301" s="223"/>
      <c r="Q301" s="223"/>
      <c r="R301" s="224"/>
      <c r="S301" s="224"/>
      <c r="T301" s="224"/>
      <c r="U301" s="224"/>
      <c r="V301" s="224"/>
      <c r="W301" s="224"/>
      <c r="X301" s="224"/>
      <c r="Y301" s="224"/>
      <c r="Z301" s="213"/>
      <c r="AA301" s="213"/>
      <c r="AB301" s="213"/>
      <c r="AC301" s="213"/>
      <c r="AD301" s="213"/>
      <c r="AE301" s="213"/>
      <c r="AF301" s="213"/>
      <c r="AG301" s="213" t="s">
        <v>218</v>
      </c>
      <c r="AH301" s="213">
        <v>5</v>
      </c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3" x14ac:dyDescent="0.2">
      <c r="A302" s="220"/>
      <c r="B302" s="221"/>
      <c r="C302" s="267" t="s">
        <v>585</v>
      </c>
      <c r="D302" s="260"/>
      <c r="E302" s="261">
        <v>1</v>
      </c>
      <c r="F302" s="224"/>
      <c r="G302" s="224"/>
      <c r="H302" s="224"/>
      <c r="I302" s="224"/>
      <c r="J302" s="224"/>
      <c r="K302" s="224"/>
      <c r="L302" s="224"/>
      <c r="M302" s="224"/>
      <c r="N302" s="223"/>
      <c r="O302" s="223"/>
      <c r="P302" s="223"/>
      <c r="Q302" s="223"/>
      <c r="R302" s="224"/>
      <c r="S302" s="224"/>
      <c r="T302" s="224"/>
      <c r="U302" s="224"/>
      <c r="V302" s="224"/>
      <c r="W302" s="224"/>
      <c r="X302" s="224"/>
      <c r="Y302" s="224"/>
      <c r="Z302" s="213"/>
      <c r="AA302" s="213"/>
      <c r="AB302" s="213"/>
      <c r="AC302" s="213"/>
      <c r="AD302" s="213"/>
      <c r="AE302" s="213"/>
      <c r="AF302" s="213"/>
      <c r="AG302" s="213" t="s">
        <v>218</v>
      </c>
      <c r="AH302" s="213">
        <v>5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37">
        <v>123</v>
      </c>
      <c r="B303" s="238" t="s">
        <v>586</v>
      </c>
      <c r="C303" s="254" t="s">
        <v>587</v>
      </c>
      <c r="D303" s="239" t="s">
        <v>207</v>
      </c>
      <c r="E303" s="240">
        <v>4</v>
      </c>
      <c r="F303" s="241"/>
      <c r="G303" s="242">
        <f>ROUND(E303*F303,2)</f>
        <v>0</v>
      </c>
      <c r="H303" s="241"/>
      <c r="I303" s="242">
        <f>ROUND(E303*H303,2)</f>
        <v>0</v>
      </c>
      <c r="J303" s="241"/>
      <c r="K303" s="242">
        <f>ROUND(E303*J303,2)</f>
        <v>0</v>
      </c>
      <c r="L303" s="242">
        <v>21</v>
      </c>
      <c r="M303" s="242">
        <f>G303*(1+L303/100)</f>
        <v>0</v>
      </c>
      <c r="N303" s="240">
        <v>0</v>
      </c>
      <c r="O303" s="240">
        <f>ROUND(E303*N303,2)</f>
        <v>0</v>
      </c>
      <c r="P303" s="240">
        <v>0</v>
      </c>
      <c r="Q303" s="240">
        <f>ROUND(E303*P303,2)</f>
        <v>0</v>
      </c>
      <c r="R303" s="242" t="s">
        <v>245</v>
      </c>
      <c r="S303" s="242" t="s">
        <v>153</v>
      </c>
      <c r="T303" s="243" t="s">
        <v>153</v>
      </c>
      <c r="U303" s="224">
        <v>0.42199999999999999</v>
      </c>
      <c r="V303" s="224">
        <f>ROUND(E303*U303,2)</f>
        <v>1.69</v>
      </c>
      <c r="W303" s="224"/>
      <c r="X303" s="224" t="s">
        <v>191</v>
      </c>
      <c r="Y303" s="224" t="s">
        <v>168</v>
      </c>
      <c r="Z303" s="213"/>
      <c r="AA303" s="213"/>
      <c r="AB303" s="213"/>
      <c r="AC303" s="213"/>
      <c r="AD303" s="213"/>
      <c r="AE303" s="213"/>
      <c r="AF303" s="213"/>
      <c r="AG303" s="213" t="s">
        <v>192</v>
      </c>
      <c r="AH303" s="213"/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2" x14ac:dyDescent="0.2">
      <c r="A304" s="220"/>
      <c r="B304" s="221"/>
      <c r="C304" s="267" t="s">
        <v>588</v>
      </c>
      <c r="D304" s="260"/>
      <c r="E304" s="261">
        <v>2</v>
      </c>
      <c r="F304" s="224"/>
      <c r="G304" s="224"/>
      <c r="H304" s="224"/>
      <c r="I304" s="224"/>
      <c r="J304" s="224"/>
      <c r="K304" s="224"/>
      <c r="L304" s="224"/>
      <c r="M304" s="224"/>
      <c r="N304" s="223"/>
      <c r="O304" s="223"/>
      <c r="P304" s="223"/>
      <c r="Q304" s="223"/>
      <c r="R304" s="224"/>
      <c r="S304" s="224"/>
      <c r="T304" s="224"/>
      <c r="U304" s="224"/>
      <c r="V304" s="224"/>
      <c r="W304" s="224"/>
      <c r="X304" s="224"/>
      <c r="Y304" s="224"/>
      <c r="Z304" s="213"/>
      <c r="AA304" s="213"/>
      <c r="AB304" s="213"/>
      <c r="AC304" s="213"/>
      <c r="AD304" s="213"/>
      <c r="AE304" s="213"/>
      <c r="AF304" s="213"/>
      <c r="AG304" s="213" t="s">
        <v>218</v>
      </c>
      <c r="AH304" s="213">
        <v>5</v>
      </c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3" x14ac:dyDescent="0.2">
      <c r="A305" s="220"/>
      <c r="B305" s="221"/>
      <c r="C305" s="267" t="s">
        <v>589</v>
      </c>
      <c r="D305" s="260"/>
      <c r="E305" s="261">
        <v>1</v>
      </c>
      <c r="F305" s="224"/>
      <c r="G305" s="224"/>
      <c r="H305" s="224"/>
      <c r="I305" s="224"/>
      <c r="J305" s="224"/>
      <c r="K305" s="224"/>
      <c r="L305" s="224"/>
      <c r="M305" s="224"/>
      <c r="N305" s="223"/>
      <c r="O305" s="223"/>
      <c r="P305" s="223"/>
      <c r="Q305" s="223"/>
      <c r="R305" s="224"/>
      <c r="S305" s="224"/>
      <c r="T305" s="224"/>
      <c r="U305" s="224"/>
      <c r="V305" s="224"/>
      <c r="W305" s="224"/>
      <c r="X305" s="224"/>
      <c r="Y305" s="224"/>
      <c r="Z305" s="213"/>
      <c r="AA305" s="213"/>
      <c r="AB305" s="213"/>
      <c r="AC305" s="213"/>
      <c r="AD305" s="213"/>
      <c r="AE305" s="213"/>
      <c r="AF305" s="213"/>
      <c r="AG305" s="213" t="s">
        <v>218</v>
      </c>
      <c r="AH305" s="213">
        <v>5</v>
      </c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3" x14ac:dyDescent="0.2">
      <c r="A306" s="220"/>
      <c r="B306" s="221"/>
      <c r="C306" s="267" t="s">
        <v>590</v>
      </c>
      <c r="D306" s="260"/>
      <c r="E306" s="261">
        <v>1</v>
      </c>
      <c r="F306" s="224"/>
      <c r="G306" s="224"/>
      <c r="H306" s="224"/>
      <c r="I306" s="224"/>
      <c r="J306" s="224"/>
      <c r="K306" s="224"/>
      <c r="L306" s="224"/>
      <c r="M306" s="224"/>
      <c r="N306" s="223"/>
      <c r="O306" s="223"/>
      <c r="P306" s="223"/>
      <c r="Q306" s="223"/>
      <c r="R306" s="224"/>
      <c r="S306" s="224"/>
      <c r="T306" s="224"/>
      <c r="U306" s="224"/>
      <c r="V306" s="224"/>
      <c r="W306" s="224"/>
      <c r="X306" s="224"/>
      <c r="Y306" s="224"/>
      <c r="Z306" s="213"/>
      <c r="AA306" s="213"/>
      <c r="AB306" s="213"/>
      <c r="AC306" s="213"/>
      <c r="AD306" s="213"/>
      <c r="AE306" s="213"/>
      <c r="AF306" s="213"/>
      <c r="AG306" s="213" t="s">
        <v>218</v>
      </c>
      <c r="AH306" s="213">
        <v>5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">
      <c r="A307" s="237">
        <v>124</v>
      </c>
      <c r="B307" s="238" t="s">
        <v>591</v>
      </c>
      <c r="C307" s="254" t="s">
        <v>592</v>
      </c>
      <c r="D307" s="239" t="s">
        <v>207</v>
      </c>
      <c r="E307" s="240">
        <v>2</v>
      </c>
      <c r="F307" s="241"/>
      <c r="G307" s="242">
        <f>ROUND(E307*F307,2)</f>
        <v>0</v>
      </c>
      <c r="H307" s="241"/>
      <c r="I307" s="242">
        <f>ROUND(E307*H307,2)</f>
        <v>0</v>
      </c>
      <c r="J307" s="241"/>
      <c r="K307" s="242">
        <f>ROUND(E307*J307,2)</f>
        <v>0</v>
      </c>
      <c r="L307" s="242">
        <v>21</v>
      </c>
      <c r="M307" s="242">
        <f>G307*(1+L307/100)</f>
        <v>0</v>
      </c>
      <c r="N307" s="240">
        <v>0</v>
      </c>
      <c r="O307" s="240">
        <f>ROUND(E307*N307,2)</f>
        <v>0</v>
      </c>
      <c r="P307" s="240">
        <v>0</v>
      </c>
      <c r="Q307" s="240">
        <f>ROUND(E307*P307,2)</f>
        <v>0</v>
      </c>
      <c r="R307" s="242" t="s">
        <v>245</v>
      </c>
      <c r="S307" s="242" t="s">
        <v>153</v>
      </c>
      <c r="T307" s="243" t="s">
        <v>153</v>
      </c>
      <c r="U307" s="224">
        <v>0.28799999999999998</v>
      </c>
      <c r="V307" s="224">
        <f>ROUND(E307*U307,2)</f>
        <v>0.57999999999999996</v>
      </c>
      <c r="W307" s="224"/>
      <c r="X307" s="224" t="s">
        <v>191</v>
      </c>
      <c r="Y307" s="224" t="s">
        <v>168</v>
      </c>
      <c r="Z307" s="213"/>
      <c r="AA307" s="213"/>
      <c r="AB307" s="213"/>
      <c r="AC307" s="213"/>
      <c r="AD307" s="213"/>
      <c r="AE307" s="213"/>
      <c r="AF307" s="213"/>
      <c r="AG307" s="213" t="s">
        <v>192</v>
      </c>
      <c r="AH307" s="213"/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2" x14ac:dyDescent="0.2">
      <c r="A308" s="220"/>
      <c r="B308" s="221"/>
      <c r="C308" s="267" t="s">
        <v>593</v>
      </c>
      <c r="D308" s="260"/>
      <c r="E308" s="261">
        <v>1</v>
      </c>
      <c r="F308" s="224"/>
      <c r="G308" s="224"/>
      <c r="H308" s="224"/>
      <c r="I308" s="224"/>
      <c r="J308" s="224"/>
      <c r="K308" s="224"/>
      <c r="L308" s="224"/>
      <c r="M308" s="224"/>
      <c r="N308" s="223"/>
      <c r="O308" s="223"/>
      <c r="P308" s="223"/>
      <c r="Q308" s="223"/>
      <c r="R308" s="224"/>
      <c r="S308" s="224"/>
      <c r="T308" s="224"/>
      <c r="U308" s="224"/>
      <c r="V308" s="224"/>
      <c r="W308" s="224"/>
      <c r="X308" s="224"/>
      <c r="Y308" s="224"/>
      <c r="Z308" s="213"/>
      <c r="AA308" s="213"/>
      <c r="AB308" s="213"/>
      <c r="AC308" s="213"/>
      <c r="AD308" s="213"/>
      <c r="AE308" s="213"/>
      <c r="AF308" s="213"/>
      <c r="AG308" s="213" t="s">
        <v>218</v>
      </c>
      <c r="AH308" s="213">
        <v>5</v>
      </c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3" x14ac:dyDescent="0.2">
      <c r="A309" s="220"/>
      <c r="B309" s="221"/>
      <c r="C309" s="267" t="s">
        <v>594</v>
      </c>
      <c r="D309" s="260"/>
      <c r="E309" s="261">
        <v>1</v>
      </c>
      <c r="F309" s="224"/>
      <c r="G309" s="224"/>
      <c r="H309" s="224"/>
      <c r="I309" s="224"/>
      <c r="J309" s="224"/>
      <c r="K309" s="224"/>
      <c r="L309" s="224"/>
      <c r="M309" s="224"/>
      <c r="N309" s="223"/>
      <c r="O309" s="223"/>
      <c r="P309" s="223"/>
      <c r="Q309" s="223"/>
      <c r="R309" s="224"/>
      <c r="S309" s="224"/>
      <c r="T309" s="224"/>
      <c r="U309" s="224"/>
      <c r="V309" s="224"/>
      <c r="W309" s="224"/>
      <c r="X309" s="224"/>
      <c r="Y309" s="224"/>
      <c r="Z309" s="213"/>
      <c r="AA309" s="213"/>
      <c r="AB309" s="213"/>
      <c r="AC309" s="213"/>
      <c r="AD309" s="213"/>
      <c r="AE309" s="213"/>
      <c r="AF309" s="213"/>
      <c r="AG309" s="213" t="s">
        <v>218</v>
      </c>
      <c r="AH309" s="213">
        <v>5</v>
      </c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">
      <c r="A310" s="246">
        <v>125</v>
      </c>
      <c r="B310" s="247" t="s">
        <v>595</v>
      </c>
      <c r="C310" s="256" t="s">
        <v>596</v>
      </c>
      <c r="D310" s="248" t="s">
        <v>207</v>
      </c>
      <c r="E310" s="249">
        <v>8</v>
      </c>
      <c r="F310" s="250"/>
      <c r="G310" s="251">
        <f>ROUND(E310*F310,2)</f>
        <v>0</v>
      </c>
      <c r="H310" s="250"/>
      <c r="I310" s="251">
        <f>ROUND(E310*H310,2)</f>
        <v>0</v>
      </c>
      <c r="J310" s="250"/>
      <c r="K310" s="251">
        <f>ROUND(E310*J310,2)</f>
        <v>0</v>
      </c>
      <c r="L310" s="251">
        <v>21</v>
      </c>
      <c r="M310" s="251">
        <f>G310*(1+L310/100)</f>
        <v>0</v>
      </c>
      <c r="N310" s="249">
        <v>1E-4</v>
      </c>
      <c r="O310" s="249">
        <f>ROUND(E310*N310,2)</f>
        <v>0</v>
      </c>
      <c r="P310" s="249">
        <v>0</v>
      </c>
      <c r="Q310" s="249">
        <f>ROUND(E310*P310,2)</f>
        <v>0</v>
      </c>
      <c r="R310" s="251" t="s">
        <v>245</v>
      </c>
      <c r="S310" s="251" t="s">
        <v>153</v>
      </c>
      <c r="T310" s="252" t="s">
        <v>153</v>
      </c>
      <c r="U310" s="224">
        <v>6.2E-2</v>
      </c>
      <c r="V310" s="224">
        <f>ROUND(E310*U310,2)</f>
        <v>0.5</v>
      </c>
      <c r="W310" s="224"/>
      <c r="X310" s="224" t="s">
        <v>191</v>
      </c>
      <c r="Y310" s="224" t="s">
        <v>168</v>
      </c>
      <c r="Z310" s="213"/>
      <c r="AA310" s="213"/>
      <c r="AB310" s="213"/>
      <c r="AC310" s="213"/>
      <c r="AD310" s="213"/>
      <c r="AE310" s="213"/>
      <c r="AF310" s="213"/>
      <c r="AG310" s="213" t="s">
        <v>192</v>
      </c>
      <c r="AH310" s="213"/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">
      <c r="A311" s="237">
        <v>126</v>
      </c>
      <c r="B311" s="238" t="s">
        <v>597</v>
      </c>
      <c r="C311" s="254" t="s">
        <v>598</v>
      </c>
      <c r="D311" s="239" t="s">
        <v>207</v>
      </c>
      <c r="E311" s="240">
        <v>8</v>
      </c>
      <c r="F311" s="241"/>
      <c r="G311" s="242">
        <f>ROUND(E311*F311,2)</f>
        <v>0</v>
      </c>
      <c r="H311" s="241"/>
      <c r="I311" s="242">
        <f>ROUND(E311*H311,2)</f>
        <v>0</v>
      </c>
      <c r="J311" s="241"/>
      <c r="K311" s="242">
        <f>ROUND(E311*J311,2)</f>
        <v>0</v>
      </c>
      <c r="L311" s="242">
        <v>21</v>
      </c>
      <c r="M311" s="242">
        <f>G311*(1+L311/100)</f>
        <v>0</v>
      </c>
      <c r="N311" s="240">
        <v>1.8000000000000001E-4</v>
      </c>
      <c r="O311" s="240">
        <f>ROUND(E311*N311,2)</f>
        <v>0</v>
      </c>
      <c r="P311" s="240">
        <v>0</v>
      </c>
      <c r="Q311" s="240">
        <f>ROUND(E311*P311,2)</f>
        <v>0</v>
      </c>
      <c r="R311" s="242" t="s">
        <v>245</v>
      </c>
      <c r="S311" s="242" t="s">
        <v>153</v>
      </c>
      <c r="T311" s="243" t="s">
        <v>153</v>
      </c>
      <c r="U311" s="224">
        <v>0.16500000000000001</v>
      </c>
      <c r="V311" s="224">
        <f>ROUND(E311*U311,2)</f>
        <v>1.32</v>
      </c>
      <c r="W311" s="224"/>
      <c r="X311" s="224" t="s">
        <v>191</v>
      </c>
      <c r="Y311" s="224" t="s">
        <v>168</v>
      </c>
      <c r="Z311" s="213"/>
      <c r="AA311" s="213"/>
      <c r="AB311" s="213"/>
      <c r="AC311" s="213"/>
      <c r="AD311" s="213"/>
      <c r="AE311" s="213"/>
      <c r="AF311" s="213"/>
      <c r="AG311" s="213" t="s">
        <v>192</v>
      </c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2" x14ac:dyDescent="0.2">
      <c r="A312" s="220"/>
      <c r="B312" s="221"/>
      <c r="C312" s="267" t="s">
        <v>574</v>
      </c>
      <c r="D312" s="260"/>
      <c r="E312" s="261">
        <v>8</v>
      </c>
      <c r="F312" s="224"/>
      <c r="G312" s="224"/>
      <c r="H312" s="224"/>
      <c r="I312" s="224"/>
      <c r="J312" s="224"/>
      <c r="K312" s="224"/>
      <c r="L312" s="224"/>
      <c r="M312" s="224"/>
      <c r="N312" s="223"/>
      <c r="O312" s="223"/>
      <c r="P312" s="223"/>
      <c r="Q312" s="223"/>
      <c r="R312" s="224"/>
      <c r="S312" s="224"/>
      <c r="T312" s="224"/>
      <c r="U312" s="224"/>
      <c r="V312" s="224"/>
      <c r="W312" s="224"/>
      <c r="X312" s="224"/>
      <c r="Y312" s="224"/>
      <c r="Z312" s="213"/>
      <c r="AA312" s="213"/>
      <c r="AB312" s="213"/>
      <c r="AC312" s="213"/>
      <c r="AD312" s="213"/>
      <c r="AE312" s="213"/>
      <c r="AF312" s="213"/>
      <c r="AG312" s="213" t="s">
        <v>218</v>
      </c>
      <c r="AH312" s="213">
        <v>5</v>
      </c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1" x14ac:dyDescent="0.2">
      <c r="A313" s="237">
        <v>127</v>
      </c>
      <c r="B313" s="238" t="s">
        <v>599</v>
      </c>
      <c r="C313" s="254" t="s">
        <v>600</v>
      </c>
      <c r="D313" s="239" t="s">
        <v>207</v>
      </c>
      <c r="E313" s="240">
        <v>4</v>
      </c>
      <c r="F313" s="241"/>
      <c r="G313" s="242">
        <f>ROUND(E313*F313,2)</f>
        <v>0</v>
      </c>
      <c r="H313" s="241"/>
      <c r="I313" s="242">
        <f>ROUND(E313*H313,2)</f>
        <v>0</v>
      </c>
      <c r="J313" s="241"/>
      <c r="K313" s="242">
        <f>ROUND(E313*J313,2)</f>
        <v>0</v>
      </c>
      <c r="L313" s="242">
        <v>21</v>
      </c>
      <c r="M313" s="242">
        <f>G313*(1+L313/100)</f>
        <v>0</v>
      </c>
      <c r="N313" s="240">
        <v>6.8000000000000005E-4</v>
      </c>
      <c r="O313" s="240">
        <f>ROUND(E313*N313,2)</f>
        <v>0</v>
      </c>
      <c r="P313" s="240">
        <v>0</v>
      </c>
      <c r="Q313" s="240">
        <f>ROUND(E313*P313,2)</f>
        <v>0</v>
      </c>
      <c r="R313" s="242" t="s">
        <v>245</v>
      </c>
      <c r="S313" s="242" t="s">
        <v>153</v>
      </c>
      <c r="T313" s="243" t="s">
        <v>153</v>
      </c>
      <c r="U313" s="224">
        <v>0.26900000000000002</v>
      </c>
      <c r="V313" s="224">
        <f>ROUND(E313*U313,2)</f>
        <v>1.08</v>
      </c>
      <c r="W313" s="224"/>
      <c r="X313" s="224" t="s">
        <v>191</v>
      </c>
      <c r="Y313" s="224" t="s">
        <v>168</v>
      </c>
      <c r="Z313" s="213"/>
      <c r="AA313" s="213"/>
      <c r="AB313" s="213"/>
      <c r="AC313" s="213"/>
      <c r="AD313" s="213"/>
      <c r="AE313" s="213"/>
      <c r="AF313" s="213"/>
      <c r="AG313" s="213" t="s">
        <v>192</v>
      </c>
      <c r="AH313" s="213"/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2" x14ac:dyDescent="0.2">
      <c r="A314" s="220"/>
      <c r="B314" s="221"/>
      <c r="C314" s="267" t="s">
        <v>601</v>
      </c>
      <c r="D314" s="260"/>
      <c r="E314" s="261">
        <v>4</v>
      </c>
      <c r="F314" s="224"/>
      <c r="G314" s="224"/>
      <c r="H314" s="224"/>
      <c r="I314" s="224"/>
      <c r="J314" s="224"/>
      <c r="K314" s="224"/>
      <c r="L314" s="224"/>
      <c r="M314" s="224"/>
      <c r="N314" s="223"/>
      <c r="O314" s="223"/>
      <c r="P314" s="223"/>
      <c r="Q314" s="223"/>
      <c r="R314" s="224"/>
      <c r="S314" s="224"/>
      <c r="T314" s="224"/>
      <c r="U314" s="224"/>
      <c r="V314" s="224"/>
      <c r="W314" s="224"/>
      <c r="X314" s="224"/>
      <c r="Y314" s="224"/>
      <c r="Z314" s="213"/>
      <c r="AA314" s="213"/>
      <c r="AB314" s="213"/>
      <c r="AC314" s="213"/>
      <c r="AD314" s="213"/>
      <c r="AE314" s="213"/>
      <c r="AF314" s="213"/>
      <c r="AG314" s="213" t="s">
        <v>218</v>
      </c>
      <c r="AH314" s="213">
        <v>0</v>
      </c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">
      <c r="A315" s="246">
        <v>128</v>
      </c>
      <c r="B315" s="247" t="s">
        <v>602</v>
      </c>
      <c r="C315" s="256" t="s">
        <v>603</v>
      </c>
      <c r="D315" s="248" t="s">
        <v>207</v>
      </c>
      <c r="E315" s="249">
        <v>2</v>
      </c>
      <c r="F315" s="250"/>
      <c r="G315" s="251">
        <f>ROUND(E315*F315,2)</f>
        <v>0</v>
      </c>
      <c r="H315" s="250"/>
      <c r="I315" s="251">
        <f>ROUND(E315*H315,2)</f>
        <v>0</v>
      </c>
      <c r="J315" s="250"/>
      <c r="K315" s="251">
        <f>ROUND(E315*J315,2)</f>
        <v>0</v>
      </c>
      <c r="L315" s="251">
        <v>21</v>
      </c>
      <c r="M315" s="251">
        <f>G315*(1+L315/100)</f>
        <v>0</v>
      </c>
      <c r="N315" s="249">
        <v>1.6299999999999999E-3</v>
      </c>
      <c r="O315" s="249">
        <f>ROUND(E315*N315,2)</f>
        <v>0</v>
      </c>
      <c r="P315" s="249">
        <v>0</v>
      </c>
      <c r="Q315" s="249">
        <f>ROUND(E315*P315,2)</f>
        <v>0</v>
      </c>
      <c r="R315" s="251" t="s">
        <v>245</v>
      </c>
      <c r="S315" s="251" t="s">
        <v>153</v>
      </c>
      <c r="T315" s="252" t="s">
        <v>153</v>
      </c>
      <c r="U315" s="224">
        <v>0.42399999999999999</v>
      </c>
      <c r="V315" s="224">
        <f>ROUND(E315*U315,2)</f>
        <v>0.85</v>
      </c>
      <c r="W315" s="224"/>
      <c r="X315" s="224" t="s">
        <v>191</v>
      </c>
      <c r="Y315" s="224" t="s">
        <v>168</v>
      </c>
      <c r="Z315" s="213"/>
      <c r="AA315" s="213"/>
      <c r="AB315" s="213"/>
      <c r="AC315" s="213"/>
      <c r="AD315" s="213"/>
      <c r="AE315" s="213"/>
      <c r="AF315" s="213"/>
      <c r="AG315" s="213" t="s">
        <v>192</v>
      </c>
      <c r="AH315" s="213"/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">
      <c r="A316" s="246">
        <v>129</v>
      </c>
      <c r="B316" s="247" t="s">
        <v>604</v>
      </c>
      <c r="C316" s="256" t="s">
        <v>605</v>
      </c>
      <c r="D316" s="248" t="s">
        <v>207</v>
      </c>
      <c r="E316" s="249">
        <v>1</v>
      </c>
      <c r="F316" s="250"/>
      <c r="G316" s="251">
        <f>ROUND(E316*F316,2)</f>
        <v>0</v>
      </c>
      <c r="H316" s="250"/>
      <c r="I316" s="251">
        <f>ROUND(E316*H316,2)</f>
        <v>0</v>
      </c>
      <c r="J316" s="250"/>
      <c r="K316" s="251">
        <f>ROUND(E316*J316,2)</f>
        <v>0</v>
      </c>
      <c r="L316" s="251">
        <v>21</v>
      </c>
      <c r="M316" s="251">
        <f>G316*(1+L316/100)</f>
        <v>0</v>
      </c>
      <c r="N316" s="249">
        <v>5.5000000000000003E-4</v>
      </c>
      <c r="O316" s="249">
        <f>ROUND(E316*N316,2)</f>
        <v>0</v>
      </c>
      <c r="P316" s="249">
        <v>0</v>
      </c>
      <c r="Q316" s="249">
        <f>ROUND(E316*P316,2)</f>
        <v>0</v>
      </c>
      <c r="R316" s="251" t="s">
        <v>245</v>
      </c>
      <c r="S316" s="251" t="s">
        <v>153</v>
      </c>
      <c r="T316" s="252" t="s">
        <v>153</v>
      </c>
      <c r="U316" s="224">
        <v>0.26900000000000002</v>
      </c>
      <c r="V316" s="224">
        <f>ROUND(E316*U316,2)</f>
        <v>0.27</v>
      </c>
      <c r="W316" s="224"/>
      <c r="X316" s="224" t="s">
        <v>191</v>
      </c>
      <c r="Y316" s="224" t="s">
        <v>168</v>
      </c>
      <c r="Z316" s="213"/>
      <c r="AA316" s="213"/>
      <c r="AB316" s="213"/>
      <c r="AC316" s="213"/>
      <c r="AD316" s="213"/>
      <c r="AE316" s="213"/>
      <c r="AF316" s="213"/>
      <c r="AG316" s="213" t="s">
        <v>192</v>
      </c>
      <c r="AH316" s="213"/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1" x14ac:dyDescent="0.2">
      <c r="A317" s="246">
        <v>130</v>
      </c>
      <c r="B317" s="247" t="s">
        <v>606</v>
      </c>
      <c r="C317" s="256" t="s">
        <v>607</v>
      </c>
      <c r="D317" s="248" t="s">
        <v>207</v>
      </c>
      <c r="E317" s="249">
        <v>1</v>
      </c>
      <c r="F317" s="250"/>
      <c r="G317" s="251">
        <f>ROUND(E317*F317,2)</f>
        <v>0</v>
      </c>
      <c r="H317" s="250"/>
      <c r="I317" s="251">
        <f>ROUND(E317*H317,2)</f>
        <v>0</v>
      </c>
      <c r="J317" s="250"/>
      <c r="K317" s="251">
        <f>ROUND(E317*J317,2)</f>
        <v>0</v>
      </c>
      <c r="L317" s="251">
        <v>21</v>
      </c>
      <c r="M317" s="251">
        <f>G317*(1+L317/100)</f>
        <v>0</v>
      </c>
      <c r="N317" s="249">
        <v>1.06E-3</v>
      </c>
      <c r="O317" s="249">
        <f>ROUND(E317*N317,2)</f>
        <v>0</v>
      </c>
      <c r="P317" s="249">
        <v>0</v>
      </c>
      <c r="Q317" s="249">
        <f>ROUND(E317*P317,2)</f>
        <v>0</v>
      </c>
      <c r="R317" s="251" t="s">
        <v>245</v>
      </c>
      <c r="S317" s="251" t="s">
        <v>153</v>
      </c>
      <c r="T317" s="252" t="s">
        <v>153</v>
      </c>
      <c r="U317" s="224">
        <v>0.42399999999999999</v>
      </c>
      <c r="V317" s="224">
        <f>ROUND(E317*U317,2)</f>
        <v>0.42</v>
      </c>
      <c r="W317" s="224"/>
      <c r="X317" s="224" t="s">
        <v>191</v>
      </c>
      <c r="Y317" s="224" t="s">
        <v>168</v>
      </c>
      <c r="Z317" s="213"/>
      <c r="AA317" s="213"/>
      <c r="AB317" s="213"/>
      <c r="AC317" s="213"/>
      <c r="AD317" s="213"/>
      <c r="AE317" s="213"/>
      <c r="AF317" s="213"/>
      <c r="AG317" s="213" t="s">
        <v>192</v>
      </c>
      <c r="AH317" s="213"/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ht="22.5" outlineLevel="1" x14ac:dyDescent="0.2">
      <c r="A318" s="246">
        <v>131</v>
      </c>
      <c r="B318" s="247" t="s">
        <v>608</v>
      </c>
      <c r="C318" s="256" t="s">
        <v>609</v>
      </c>
      <c r="D318" s="248" t="s">
        <v>207</v>
      </c>
      <c r="E318" s="249">
        <v>12</v>
      </c>
      <c r="F318" s="250"/>
      <c r="G318" s="251">
        <f>ROUND(E318*F318,2)</f>
        <v>0</v>
      </c>
      <c r="H318" s="250"/>
      <c r="I318" s="251">
        <f>ROUND(E318*H318,2)</f>
        <v>0</v>
      </c>
      <c r="J318" s="250"/>
      <c r="K318" s="251">
        <f>ROUND(E318*J318,2)</f>
        <v>0</v>
      </c>
      <c r="L318" s="251">
        <v>21</v>
      </c>
      <c r="M318" s="251">
        <f>G318*(1+L318/100)</f>
        <v>0</v>
      </c>
      <c r="N318" s="249">
        <v>1.3999999999999999E-4</v>
      </c>
      <c r="O318" s="249">
        <f>ROUND(E318*N318,2)</f>
        <v>0</v>
      </c>
      <c r="P318" s="249">
        <v>0</v>
      </c>
      <c r="Q318" s="249">
        <f>ROUND(E318*P318,2)</f>
        <v>0</v>
      </c>
      <c r="R318" s="251" t="s">
        <v>245</v>
      </c>
      <c r="S318" s="251" t="s">
        <v>153</v>
      </c>
      <c r="T318" s="252" t="s">
        <v>153</v>
      </c>
      <c r="U318" s="224">
        <v>8.2000000000000003E-2</v>
      </c>
      <c r="V318" s="224">
        <f>ROUND(E318*U318,2)</f>
        <v>0.98</v>
      </c>
      <c r="W318" s="224"/>
      <c r="X318" s="224" t="s">
        <v>191</v>
      </c>
      <c r="Y318" s="224" t="s">
        <v>168</v>
      </c>
      <c r="Z318" s="213"/>
      <c r="AA318" s="213"/>
      <c r="AB318" s="213"/>
      <c r="AC318" s="213"/>
      <c r="AD318" s="213"/>
      <c r="AE318" s="213"/>
      <c r="AF318" s="213"/>
      <c r="AG318" s="213" t="s">
        <v>192</v>
      </c>
      <c r="AH318" s="213"/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1" x14ac:dyDescent="0.2">
      <c r="A319" s="246">
        <v>132</v>
      </c>
      <c r="B319" s="247" t="s">
        <v>610</v>
      </c>
      <c r="C319" s="256" t="s">
        <v>611</v>
      </c>
      <c r="D319" s="248" t="s">
        <v>207</v>
      </c>
      <c r="E319" s="249">
        <v>1</v>
      </c>
      <c r="F319" s="250"/>
      <c r="G319" s="251">
        <f>ROUND(E319*F319,2)</f>
        <v>0</v>
      </c>
      <c r="H319" s="250"/>
      <c r="I319" s="251">
        <f>ROUND(E319*H319,2)</f>
        <v>0</v>
      </c>
      <c r="J319" s="250"/>
      <c r="K319" s="251">
        <f>ROUND(E319*J319,2)</f>
        <v>0</v>
      </c>
      <c r="L319" s="251">
        <v>21</v>
      </c>
      <c r="M319" s="251">
        <f>G319*(1+L319/100)</f>
        <v>0</v>
      </c>
      <c r="N319" s="249">
        <v>5.5999999999999995E-4</v>
      </c>
      <c r="O319" s="249">
        <f>ROUND(E319*N319,2)</f>
        <v>0</v>
      </c>
      <c r="P319" s="249">
        <v>0</v>
      </c>
      <c r="Q319" s="249">
        <f>ROUND(E319*P319,2)</f>
        <v>0</v>
      </c>
      <c r="R319" s="251" t="s">
        <v>245</v>
      </c>
      <c r="S319" s="251" t="s">
        <v>153</v>
      </c>
      <c r="T319" s="252" t="s">
        <v>153</v>
      </c>
      <c r="U319" s="224">
        <v>0.26900000000000002</v>
      </c>
      <c r="V319" s="224">
        <f>ROUND(E319*U319,2)</f>
        <v>0.27</v>
      </c>
      <c r="W319" s="224"/>
      <c r="X319" s="224" t="s">
        <v>191</v>
      </c>
      <c r="Y319" s="224" t="s">
        <v>168</v>
      </c>
      <c r="Z319" s="213"/>
      <c r="AA319" s="213"/>
      <c r="AB319" s="213"/>
      <c r="AC319" s="213"/>
      <c r="AD319" s="213"/>
      <c r="AE319" s="213"/>
      <c r="AF319" s="213"/>
      <c r="AG319" s="213" t="s">
        <v>192</v>
      </c>
      <c r="AH319" s="213"/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">
      <c r="A320" s="246">
        <v>133</v>
      </c>
      <c r="B320" s="247" t="s">
        <v>612</v>
      </c>
      <c r="C320" s="256" t="s">
        <v>613</v>
      </c>
      <c r="D320" s="248" t="s">
        <v>207</v>
      </c>
      <c r="E320" s="249">
        <v>1</v>
      </c>
      <c r="F320" s="250"/>
      <c r="G320" s="251">
        <f>ROUND(E320*F320,2)</f>
        <v>0</v>
      </c>
      <c r="H320" s="250"/>
      <c r="I320" s="251">
        <f>ROUND(E320*H320,2)</f>
        <v>0</v>
      </c>
      <c r="J320" s="250"/>
      <c r="K320" s="251">
        <f>ROUND(E320*J320,2)</f>
        <v>0</v>
      </c>
      <c r="L320" s="251">
        <v>21</v>
      </c>
      <c r="M320" s="251">
        <f>G320*(1+L320/100)</f>
        <v>0</v>
      </c>
      <c r="N320" s="249">
        <v>1.42E-3</v>
      </c>
      <c r="O320" s="249">
        <f>ROUND(E320*N320,2)</f>
        <v>0</v>
      </c>
      <c r="P320" s="249">
        <v>0</v>
      </c>
      <c r="Q320" s="249">
        <f>ROUND(E320*P320,2)</f>
        <v>0</v>
      </c>
      <c r="R320" s="251" t="s">
        <v>245</v>
      </c>
      <c r="S320" s="251" t="s">
        <v>153</v>
      </c>
      <c r="T320" s="252" t="s">
        <v>153</v>
      </c>
      <c r="U320" s="224">
        <v>0.42399999999999999</v>
      </c>
      <c r="V320" s="224">
        <f>ROUND(E320*U320,2)</f>
        <v>0.42</v>
      </c>
      <c r="W320" s="224"/>
      <c r="X320" s="224" t="s">
        <v>191</v>
      </c>
      <c r="Y320" s="224" t="s">
        <v>168</v>
      </c>
      <c r="Z320" s="213"/>
      <c r="AA320" s="213"/>
      <c r="AB320" s="213"/>
      <c r="AC320" s="213"/>
      <c r="AD320" s="213"/>
      <c r="AE320" s="213"/>
      <c r="AF320" s="213"/>
      <c r="AG320" s="213" t="s">
        <v>192</v>
      </c>
      <c r="AH320" s="213"/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ht="22.5" outlineLevel="1" x14ac:dyDescent="0.2">
      <c r="A321" s="246">
        <v>134</v>
      </c>
      <c r="B321" s="247" t="s">
        <v>614</v>
      </c>
      <c r="C321" s="256" t="s">
        <v>615</v>
      </c>
      <c r="D321" s="248" t="s">
        <v>207</v>
      </c>
      <c r="E321" s="249">
        <v>9</v>
      </c>
      <c r="F321" s="250"/>
      <c r="G321" s="251">
        <f>ROUND(E321*F321,2)</f>
        <v>0</v>
      </c>
      <c r="H321" s="250"/>
      <c r="I321" s="251">
        <f>ROUND(E321*H321,2)</f>
        <v>0</v>
      </c>
      <c r="J321" s="250"/>
      <c r="K321" s="251">
        <f>ROUND(E321*J321,2)</f>
        <v>0</v>
      </c>
      <c r="L321" s="251">
        <v>21</v>
      </c>
      <c r="M321" s="251">
        <f>G321*(1+L321/100)</f>
        <v>0</v>
      </c>
      <c r="N321" s="249">
        <v>5.2999999999999998E-4</v>
      </c>
      <c r="O321" s="249">
        <f>ROUND(E321*N321,2)</f>
        <v>0</v>
      </c>
      <c r="P321" s="249">
        <v>0</v>
      </c>
      <c r="Q321" s="249">
        <f>ROUND(E321*P321,2)</f>
        <v>0</v>
      </c>
      <c r="R321" s="251" t="s">
        <v>245</v>
      </c>
      <c r="S321" s="251" t="s">
        <v>153</v>
      </c>
      <c r="T321" s="252" t="s">
        <v>153</v>
      </c>
      <c r="U321" s="224">
        <v>0.38100000000000001</v>
      </c>
      <c r="V321" s="224">
        <f>ROUND(E321*U321,2)</f>
        <v>3.43</v>
      </c>
      <c r="W321" s="224"/>
      <c r="X321" s="224" t="s">
        <v>191</v>
      </c>
      <c r="Y321" s="224" t="s">
        <v>168</v>
      </c>
      <c r="Z321" s="213"/>
      <c r="AA321" s="213"/>
      <c r="AB321" s="213"/>
      <c r="AC321" s="213"/>
      <c r="AD321" s="213"/>
      <c r="AE321" s="213"/>
      <c r="AF321" s="213"/>
      <c r="AG321" s="213" t="s">
        <v>192</v>
      </c>
      <c r="AH321" s="213"/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">
      <c r="A322" s="237">
        <v>135</v>
      </c>
      <c r="B322" s="238" t="s">
        <v>616</v>
      </c>
      <c r="C322" s="254" t="s">
        <v>617</v>
      </c>
      <c r="D322" s="239" t="s">
        <v>207</v>
      </c>
      <c r="E322" s="240">
        <v>9</v>
      </c>
      <c r="F322" s="241"/>
      <c r="G322" s="242">
        <f>ROUND(E322*F322,2)</f>
        <v>0</v>
      </c>
      <c r="H322" s="241"/>
      <c r="I322" s="242">
        <f>ROUND(E322*H322,2)</f>
        <v>0</v>
      </c>
      <c r="J322" s="241"/>
      <c r="K322" s="242">
        <f>ROUND(E322*J322,2)</f>
        <v>0</v>
      </c>
      <c r="L322" s="242">
        <v>21</v>
      </c>
      <c r="M322" s="242">
        <f>G322*(1+L322/100)</f>
        <v>0</v>
      </c>
      <c r="N322" s="240">
        <v>2.7E-4</v>
      </c>
      <c r="O322" s="240">
        <f>ROUND(E322*N322,2)</f>
        <v>0</v>
      </c>
      <c r="P322" s="240">
        <v>0</v>
      </c>
      <c r="Q322" s="240">
        <f>ROUND(E322*P322,2)</f>
        <v>0</v>
      </c>
      <c r="R322" s="242" t="s">
        <v>245</v>
      </c>
      <c r="S322" s="242" t="s">
        <v>153</v>
      </c>
      <c r="T322" s="243" t="s">
        <v>153</v>
      </c>
      <c r="U322" s="224">
        <v>0.38100000000000001</v>
      </c>
      <c r="V322" s="224">
        <f>ROUND(E322*U322,2)</f>
        <v>3.43</v>
      </c>
      <c r="W322" s="224"/>
      <c r="X322" s="224" t="s">
        <v>191</v>
      </c>
      <c r="Y322" s="224" t="s">
        <v>168</v>
      </c>
      <c r="Z322" s="213"/>
      <c r="AA322" s="213"/>
      <c r="AB322" s="213"/>
      <c r="AC322" s="213"/>
      <c r="AD322" s="213"/>
      <c r="AE322" s="213"/>
      <c r="AF322" s="213"/>
      <c r="AG322" s="213" t="s">
        <v>192</v>
      </c>
      <c r="AH322" s="213"/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2" x14ac:dyDescent="0.2">
      <c r="A323" s="220"/>
      <c r="B323" s="221"/>
      <c r="C323" s="267" t="s">
        <v>618</v>
      </c>
      <c r="D323" s="260"/>
      <c r="E323" s="261">
        <v>9</v>
      </c>
      <c r="F323" s="224"/>
      <c r="G323" s="224"/>
      <c r="H323" s="224"/>
      <c r="I323" s="224"/>
      <c r="J323" s="224"/>
      <c r="K323" s="224"/>
      <c r="L323" s="224"/>
      <c r="M323" s="224"/>
      <c r="N323" s="223"/>
      <c r="O323" s="223"/>
      <c r="P323" s="223"/>
      <c r="Q323" s="223"/>
      <c r="R323" s="224"/>
      <c r="S323" s="224"/>
      <c r="T323" s="224"/>
      <c r="U323" s="224"/>
      <c r="V323" s="224"/>
      <c r="W323" s="224"/>
      <c r="X323" s="224"/>
      <c r="Y323" s="224"/>
      <c r="Z323" s="213"/>
      <c r="AA323" s="213"/>
      <c r="AB323" s="213"/>
      <c r="AC323" s="213"/>
      <c r="AD323" s="213"/>
      <c r="AE323" s="213"/>
      <c r="AF323" s="213"/>
      <c r="AG323" s="213" t="s">
        <v>218</v>
      </c>
      <c r="AH323" s="213">
        <v>5</v>
      </c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1" x14ac:dyDescent="0.2">
      <c r="A324" s="237">
        <v>136</v>
      </c>
      <c r="B324" s="238" t="s">
        <v>619</v>
      </c>
      <c r="C324" s="254" t="s">
        <v>620</v>
      </c>
      <c r="D324" s="239" t="s">
        <v>207</v>
      </c>
      <c r="E324" s="240">
        <v>6</v>
      </c>
      <c r="F324" s="241"/>
      <c r="G324" s="242">
        <f>ROUND(E324*F324,2)</f>
        <v>0</v>
      </c>
      <c r="H324" s="241"/>
      <c r="I324" s="242">
        <f>ROUND(E324*H324,2)</f>
        <v>0</v>
      </c>
      <c r="J324" s="241"/>
      <c r="K324" s="242">
        <f>ROUND(E324*J324,2)</f>
        <v>0</v>
      </c>
      <c r="L324" s="242">
        <v>21</v>
      </c>
      <c r="M324" s="242">
        <f>G324*(1+L324/100)</f>
        <v>0</v>
      </c>
      <c r="N324" s="240">
        <v>1.8699999999999999E-3</v>
      </c>
      <c r="O324" s="240">
        <f>ROUND(E324*N324,2)</f>
        <v>0.01</v>
      </c>
      <c r="P324" s="240">
        <v>0</v>
      </c>
      <c r="Q324" s="240">
        <f>ROUND(E324*P324,2)</f>
        <v>0</v>
      </c>
      <c r="R324" s="242" t="s">
        <v>245</v>
      </c>
      <c r="S324" s="242" t="s">
        <v>153</v>
      </c>
      <c r="T324" s="243" t="s">
        <v>153</v>
      </c>
      <c r="U324" s="224">
        <v>0.433</v>
      </c>
      <c r="V324" s="224">
        <f>ROUND(E324*U324,2)</f>
        <v>2.6</v>
      </c>
      <c r="W324" s="224"/>
      <c r="X324" s="224" t="s">
        <v>191</v>
      </c>
      <c r="Y324" s="224" t="s">
        <v>156</v>
      </c>
      <c r="Z324" s="213"/>
      <c r="AA324" s="213"/>
      <c r="AB324" s="213"/>
      <c r="AC324" s="213"/>
      <c r="AD324" s="213"/>
      <c r="AE324" s="213"/>
      <c r="AF324" s="213"/>
      <c r="AG324" s="213" t="s">
        <v>192</v>
      </c>
      <c r="AH324" s="213"/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2" x14ac:dyDescent="0.2">
      <c r="A325" s="220"/>
      <c r="B325" s="221"/>
      <c r="C325" s="267" t="s">
        <v>621</v>
      </c>
      <c r="D325" s="260"/>
      <c r="E325" s="261">
        <v>6</v>
      </c>
      <c r="F325" s="224"/>
      <c r="G325" s="224"/>
      <c r="H325" s="224"/>
      <c r="I325" s="224"/>
      <c r="J325" s="224"/>
      <c r="K325" s="224"/>
      <c r="L325" s="224"/>
      <c r="M325" s="224"/>
      <c r="N325" s="223"/>
      <c r="O325" s="223"/>
      <c r="P325" s="223"/>
      <c r="Q325" s="223"/>
      <c r="R325" s="224"/>
      <c r="S325" s="224"/>
      <c r="T325" s="224"/>
      <c r="U325" s="224"/>
      <c r="V325" s="224"/>
      <c r="W325" s="224"/>
      <c r="X325" s="224"/>
      <c r="Y325" s="224"/>
      <c r="Z325" s="213"/>
      <c r="AA325" s="213"/>
      <c r="AB325" s="213"/>
      <c r="AC325" s="213"/>
      <c r="AD325" s="213"/>
      <c r="AE325" s="213"/>
      <c r="AF325" s="213"/>
      <c r="AG325" s="213" t="s">
        <v>218</v>
      </c>
      <c r="AH325" s="213">
        <v>5</v>
      </c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1" x14ac:dyDescent="0.2">
      <c r="A326" s="237">
        <v>137</v>
      </c>
      <c r="B326" s="238" t="s">
        <v>622</v>
      </c>
      <c r="C326" s="254" t="s">
        <v>623</v>
      </c>
      <c r="D326" s="239" t="s">
        <v>207</v>
      </c>
      <c r="E326" s="240">
        <v>2</v>
      </c>
      <c r="F326" s="241"/>
      <c r="G326" s="242">
        <f>ROUND(E326*F326,2)</f>
        <v>0</v>
      </c>
      <c r="H326" s="241"/>
      <c r="I326" s="242">
        <f>ROUND(E326*H326,2)</f>
        <v>0</v>
      </c>
      <c r="J326" s="241"/>
      <c r="K326" s="242">
        <f>ROUND(E326*J326,2)</f>
        <v>0</v>
      </c>
      <c r="L326" s="242">
        <v>21</v>
      </c>
      <c r="M326" s="242">
        <f>G326*(1+L326/100)</f>
        <v>0</v>
      </c>
      <c r="N326" s="240">
        <v>0</v>
      </c>
      <c r="O326" s="240">
        <f>ROUND(E326*N326,2)</f>
        <v>0</v>
      </c>
      <c r="P326" s="240">
        <v>0</v>
      </c>
      <c r="Q326" s="240">
        <f>ROUND(E326*P326,2)</f>
        <v>0</v>
      </c>
      <c r="R326" s="242"/>
      <c r="S326" s="242" t="s">
        <v>153</v>
      </c>
      <c r="T326" s="243" t="s">
        <v>153</v>
      </c>
      <c r="U326" s="224">
        <v>1.1200000000000001</v>
      </c>
      <c r="V326" s="224">
        <f>ROUND(E326*U326,2)</f>
        <v>2.2400000000000002</v>
      </c>
      <c r="W326" s="224"/>
      <c r="X326" s="224" t="s">
        <v>191</v>
      </c>
      <c r="Y326" s="224" t="s">
        <v>156</v>
      </c>
      <c r="Z326" s="213"/>
      <c r="AA326" s="213"/>
      <c r="AB326" s="213"/>
      <c r="AC326" s="213"/>
      <c r="AD326" s="213"/>
      <c r="AE326" s="213"/>
      <c r="AF326" s="213"/>
      <c r="AG326" s="213" t="s">
        <v>192</v>
      </c>
      <c r="AH326" s="213"/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2" x14ac:dyDescent="0.2">
      <c r="A327" s="220"/>
      <c r="B327" s="221"/>
      <c r="C327" s="267" t="s">
        <v>624</v>
      </c>
      <c r="D327" s="260"/>
      <c r="E327" s="261">
        <v>2</v>
      </c>
      <c r="F327" s="224"/>
      <c r="G327" s="224"/>
      <c r="H327" s="224"/>
      <c r="I327" s="224"/>
      <c r="J327" s="224"/>
      <c r="K327" s="224"/>
      <c r="L327" s="224"/>
      <c r="M327" s="224"/>
      <c r="N327" s="223"/>
      <c r="O327" s="223"/>
      <c r="P327" s="223"/>
      <c r="Q327" s="223"/>
      <c r="R327" s="224"/>
      <c r="S327" s="224"/>
      <c r="T327" s="224"/>
      <c r="U327" s="224"/>
      <c r="V327" s="224"/>
      <c r="W327" s="224"/>
      <c r="X327" s="224"/>
      <c r="Y327" s="224"/>
      <c r="Z327" s="213"/>
      <c r="AA327" s="213"/>
      <c r="AB327" s="213"/>
      <c r="AC327" s="213"/>
      <c r="AD327" s="213"/>
      <c r="AE327" s="213"/>
      <c r="AF327" s="213"/>
      <c r="AG327" s="213" t="s">
        <v>218</v>
      </c>
      <c r="AH327" s="213">
        <v>5</v>
      </c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">
      <c r="A328" s="237">
        <v>138</v>
      </c>
      <c r="B328" s="238" t="s">
        <v>625</v>
      </c>
      <c r="C328" s="254" t="s">
        <v>626</v>
      </c>
      <c r="D328" s="239" t="s">
        <v>207</v>
      </c>
      <c r="E328" s="240">
        <v>1</v>
      </c>
      <c r="F328" s="241"/>
      <c r="G328" s="242">
        <f>ROUND(E328*F328,2)</f>
        <v>0</v>
      </c>
      <c r="H328" s="241"/>
      <c r="I328" s="242">
        <f>ROUND(E328*H328,2)</f>
        <v>0</v>
      </c>
      <c r="J328" s="241"/>
      <c r="K328" s="242">
        <f>ROUND(E328*J328,2)</f>
        <v>0</v>
      </c>
      <c r="L328" s="242">
        <v>21</v>
      </c>
      <c r="M328" s="242">
        <f>G328*(1+L328/100)</f>
        <v>0</v>
      </c>
      <c r="N328" s="240">
        <v>0</v>
      </c>
      <c r="O328" s="240">
        <f>ROUND(E328*N328,2)</f>
        <v>0</v>
      </c>
      <c r="P328" s="240">
        <v>0</v>
      </c>
      <c r="Q328" s="240">
        <f>ROUND(E328*P328,2)</f>
        <v>0</v>
      </c>
      <c r="R328" s="242"/>
      <c r="S328" s="242" t="s">
        <v>179</v>
      </c>
      <c r="T328" s="243" t="s">
        <v>154</v>
      </c>
      <c r="U328" s="224">
        <v>0</v>
      </c>
      <c r="V328" s="224">
        <f>ROUND(E328*U328,2)</f>
        <v>0</v>
      </c>
      <c r="W328" s="224"/>
      <c r="X328" s="224" t="s">
        <v>358</v>
      </c>
      <c r="Y328" s="224" t="s">
        <v>168</v>
      </c>
      <c r="Z328" s="213"/>
      <c r="AA328" s="213"/>
      <c r="AB328" s="213"/>
      <c r="AC328" s="213"/>
      <c r="AD328" s="213"/>
      <c r="AE328" s="213"/>
      <c r="AF328" s="213"/>
      <c r="AG328" s="213" t="s">
        <v>359</v>
      </c>
      <c r="AH328" s="213"/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2" x14ac:dyDescent="0.2">
      <c r="A329" s="220"/>
      <c r="B329" s="221"/>
      <c r="C329" s="267" t="s">
        <v>627</v>
      </c>
      <c r="D329" s="260"/>
      <c r="E329" s="261">
        <v>1</v>
      </c>
      <c r="F329" s="224"/>
      <c r="G329" s="224"/>
      <c r="H329" s="224"/>
      <c r="I329" s="224"/>
      <c r="J329" s="224"/>
      <c r="K329" s="224"/>
      <c r="L329" s="224"/>
      <c r="M329" s="224"/>
      <c r="N329" s="223"/>
      <c r="O329" s="223"/>
      <c r="P329" s="223"/>
      <c r="Q329" s="223"/>
      <c r="R329" s="224"/>
      <c r="S329" s="224"/>
      <c r="T329" s="224"/>
      <c r="U329" s="224"/>
      <c r="V329" s="224"/>
      <c r="W329" s="224"/>
      <c r="X329" s="224"/>
      <c r="Y329" s="224"/>
      <c r="Z329" s="213"/>
      <c r="AA329" s="213"/>
      <c r="AB329" s="213"/>
      <c r="AC329" s="213"/>
      <c r="AD329" s="213"/>
      <c r="AE329" s="213"/>
      <c r="AF329" s="213"/>
      <c r="AG329" s="213" t="s">
        <v>218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">
      <c r="A330" s="246">
        <v>139</v>
      </c>
      <c r="B330" s="247" t="s">
        <v>628</v>
      </c>
      <c r="C330" s="256" t="s">
        <v>629</v>
      </c>
      <c r="D330" s="248" t="s">
        <v>207</v>
      </c>
      <c r="E330" s="249">
        <v>1</v>
      </c>
      <c r="F330" s="250"/>
      <c r="G330" s="251">
        <f>ROUND(E330*F330,2)</f>
        <v>0</v>
      </c>
      <c r="H330" s="250"/>
      <c r="I330" s="251">
        <f>ROUND(E330*H330,2)</f>
        <v>0</v>
      </c>
      <c r="J330" s="250"/>
      <c r="K330" s="251">
        <f>ROUND(E330*J330,2)</f>
        <v>0</v>
      </c>
      <c r="L330" s="251">
        <v>21</v>
      </c>
      <c r="M330" s="251">
        <f>G330*(1+L330/100)</f>
        <v>0</v>
      </c>
      <c r="N330" s="249">
        <v>3.5E-4</v>
      </c>
      <c r="O330" s="249">
        <f>ROUND(E330*N330,2)</f>
        <v>0</v>
      </c>
      <c r="P330" s="249">
        <v>0</v>
      </c>
      <c r="Q330" s="249">
        <f>ROUND(E330*P330,2)</f>
        <v>0</v>
      </c>
      <c r="R330" s="251"/>
      <c r="S330" s="251" t="s">
        <v>179</v>
      </c>
      <c r="T330" s="252" t="s">
        <v>154</v>
      </c>
      <c r="U330" s="224">
        <v>0</v>
      </c>
      <c r="V330" s="224">
        <f>ROUND(E330*U330,2)</f>
        <v>0</v>
      </c>
      <c r="W330" s="224"/>
      <c r="X330" s="224" t="s">
        <v>358</v>
      </c>
      <c r="Y330" s="224" t="s">
        <v>168</v>
      </c>
      <c r="Z330" s="213"/>
      <c r="AA330" s="213"/>
      <c r="AB330" s="213"/>
      <c r="AC330" s="213"/>
      <c r="AD330" s="213"/>
      <c r="AE330" s="213"/>
      <c r="AF330" s="213"/>
      <c r="AG330" s="213" t="s">
        <v>359</v>
      </c>
      <c r="AH330" s="213"/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">
      <c r="A331" s="237">
        <v>140</v>
      </c>
      <c r="B331" s="238" t="s">
        <v>630</v>
      </c>
      <c r="C331" s="254" t="s">
        <v>631</v>
      </c>
      <c r="D331" s="239" t="s">
        <v>467</v>
      </c>
      <c r="E331" s="240">
        <v>2</v>
      </c>
      <c r="F331" s="241"/>
      <c r="G331" s="242">
        <f>ROUND(E331*F331,2)</f>
        <v>0</v>
      </c>
      <c r="H331" s="241"/>
      <c r="I331" s="242">
        <f>ROUND(E331*H331,2)</f>
        <v>0</v>
      </c>
      <c r="J331" s="241"/>
      <c r="K331" s="242">
        <f>ROUND(E331*J331,2)</f>
        <v>0</v>
      </c>
      <c r="L331" s="242">
        <v>21</v>
      </c>
      <c r="M331" s="242">
        <f>G331*(1+L331/100)</f>
        <v>0</v>
      </c>
      <c r="N331" s="240">
        <v>0</v>
      </c>
      <c r="O331" s="240">
        <f>ROUND(E331*N331,2)</f>
        <v>0</v>
      </c>
      <c r="P331" s="240">
        <v>0</v>
      </c>
      <c r="Q331" s="240">
        <f>ROUND(E331*P331,2)</f>
        <v>0</v>
      </c>
      <c r="R331" s="242"/>
      <c r="S331" s="242" t="s">
        <v>179</v>
      </c>
      <c r="T331" s="243" t="s">
        <v>154</v>
      </c>
      <c r="U331" s="224">
        <v>0</v>
      </c>
      <c r="V331" s="224">
        <f>ROUND(E331*U331,2)</f>
        <v>0</v>
      </c>
      <c r="W331" s="224"/>
      <c r="X331" s="224" t="s">
        <v>358</v>
      </c>
      <c r="Y331" s="224" t="s">
        <v>168</v>
      </c>
      <c r="Z331" s="213"/>
      <c r="AA331" s="213"/>
      <c r="AB331" s="213"/>
      <c r="AC331" s="213"/>
      <c r="AD331" s="213"/>
      <c r="AE331" s="213"/>
      <c r="AF331" s="213"/>
      <c r="AG331" s="213" t="s">
        <v>359</v>
      </c>
      <c r="AH331" s="213"/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2" x14ac:dyDescent="0.2">
      <c r="A332" s="220"/>
      <c r="B332" s="221"/>
      <c r="C332" s="267" t="s">
        <v>632</v>
      </c>
      <c r="D332" s="260"/>
      <c r="E332" s="261">
        <v>2</v>
      </c>
      <c r="F332" s="224"/>
      <c r="G332" s="224"/>
      <c r="H332" s="224"/>
      <c r="I332" s="224"/>
      <c r="J332" s="224"/>
      <c r="K332" s="224"/>
      <c r="L332" s="224"/>
      <c r="M332" s="224"/>
      <c r="N332" s="223"/>
      <c r="O332" s="223"/>
      <c r="P332" s="223"/>
      <c r="Q332" s="223"/>
      <c r="R332" s="224"/>
      <c r="S332" s="224"/>
      <c r="T332" s="224"/>
      <c r="U332" s="224"/>
      <c r="V332" s="224"/>
      <c r="W332" s="224"/>
      <c r="X332" s="224"/>
      <c r="Y332" s="224"/>
      <c r="Z332" s="213"/>
      <c r="AA332" s="213"/>
      <c r="AB332" s="213"/>
      <c r="AC332" s="213"/>
      <c r="AD332" s="213"/>
      <c r="AE332" s="213"/>
      <c r="AF332" s="213"/>
      <c r="AG332" s="213" t="s">
        <v>218</v>
      </c>
      <c r="AH332" s="213">
        <v>0</v>
      </c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1" x14ac:dyDescent="0.2">
      <c r="A333" s="246">
        <v>141</v>
      </c>
      <c r="B333" s="247" t="s">
        <v>633</v>
      </c>
      <c r="C333" s="256" t="s">
        <v>634</v>
      </c>
      <c r="D333" s="248" t="s">
        <v>207</v>
      </c>
      <c r="E333" s="249">
        <v>1</v>
      </c>
      <c r="F333" s="250"/>
      <c r="G333" s="251">
        <f>ROUND(E333*F333,2)</f>
        <v>0</v>
      </c>
      <c r="H333" s="250"/>
      <c r="I333" s="251">
        <f>ROUND(E333*H333,2)</f>
        <v>0</v>
      </c>
      <c r="J333" s="250"/>
      <c r="K333" s="251">
        <f>ROUND(E333*J333,2)</f>
        <v>0</v>
      </c>
      <c r="L333" s="251">
        <v>21</v>
      </c>
      <c r="M333" s="251">
        <f>G333*(1+L333/100)</f>
        <v>0</v>
      </c>
      <c r="N333" s="249">
        <v>3.5E-4</v>
      </c>
      <c r="O333" s="249">
        <f>ROUND(E333*N333,2)</f>
        <v>0</v>
      </c>
      <c r="P333" s="249">
        <v>0</v>
      </c>
      <c r="Q333" s="249">
        <f>ROUND(E333*P333,2)</f>
        <v>0</v>
      </c>
      <c r="R333" s="251"/>
      <c r="S333" s="251" t="s">
        <v>179</v>
      </c>
      <c r="T333" s="252" t="s">
        <v>154</v>
      </c>
      <c r="U333" s="224">
        <v>0</v>
      </c>
      <c r="V333" s="224">
        <f>ROUND(E333*U333,2)</f>
        <v>0</v>
      </c>
      <c r="W333" s="224"/>
      <c r="X333" s="224" t="s">
        <v>358</v>
      </c>
      <c r="Y333" s="224" t="s">
        <v>168</v>
      </c>
      <c r="Z333" s="213"/>
      <c r="AA333" s="213"/>
      <c r="AB333" s="213"/>
      <c r="AC333" s="213"/>
      <c r="AD333" s="213"/>
      <c r="AE333" s="213"/>
      <c r="AF333" s="213"/>
      <c r="AG333" s="213" t="s">
        <v>359</v>
      </c>
      <c r="AH333" s="213"/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outlineLevel="1" x14ac:dyDescent="0.2">
      <c r="A334" s="237">
        <v>142</v>
      </c>
      <c r="B334" s="238" t="s">
        <v>635</v>
      </c>
      <c r="C334" s="254" t="s">
        <v>636</v>
      </c>
      <c r="D334" s="239" t="s">
        <v>207</v>
      </c>
      <c r="E334" s="240">
        <v>6</v>
      </c>
      <c r="F334" s="241"/>
      <c r="G334" s="242">
        <f>ROUND(E334*F334,2)</f>
        <v>0</v>
      </c>
      <c r="H334" s="241"/>
      <c r="I334" s="242">
        <f>ROUND(E334*H334,2)</f>
        <v>0</v>
      </c>
      <c r="J334" s="241"/>
      <c r="K334" s="242">
        <f>ROUND(E334*J334,2)</f>
        <v>0</v>
      </c>
      <c r="L334" s="242">
        <v>21</v>
      </c>
      <c r="M334" s="242">
        <f>G334*(1+L334/100)</f>
        <v>0</v>
      </c>
      <c r="N334" s="240">
        <v>2.5699999999999998E-3</v>
      </c>
      <c r="O334" s="240">
        <f>ROUND(E334*N334,2)</f>
        <v>0.02</v>
      </c>
      <c r="P334" s="240">
        <v>0</v>
      </c>
      <c r="Q334" s="240">
        <f>ROUND(E334*P334,2)</f>
        <v>0</v>
      </c>
      <c r="R334" s="242"/>
      <c r="S334" s="242" t="s">
        <v>179</v>
      </c>
      <c r="T334" s="243" t="s">
        <v>434</v>
      </c>
      <c r="U334" s="224">
        <v>0</v>
      </c>
      <c r="V334" s="224">
        <f>ROUND(E334*U334,2)</f>
        <v>0</v>
      </c>
      <c r="W334" s="224"/>
      <c r="X334" s="224" t="s">
        <v>333</v>
      </c>
      <c r="Y334" s="224" t="s">
        <v>168</v>
      </c>
      <c r="Z334" s="213"/>
      <c r="AA334" s="213"/>
      <c r="AB334" s="213"/>
      <c r="AC334" s="213"/>
      <c r="AD334" s="213"/>
      <c r="AE334" s="213"/>
      <c r="AF334" s="213"/>
      <c r="AG334" s="213" t="s">
        <v>334</v>
      </c>
      <c r="AH334" s="213"/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1" x14ac:dyDescent="0.2">
      <c r="A335" s="220">
        <v>143</v>
      </c>
      <c r="B335" s="221" t="s">
        <v>637</v>
      </c>
      <c r="C335" s="268" t="s">
        <v>638</v>
      </c>
      <c r="D335" s="222" t="s">
        <v>0</v>
      </c>
      <c r="E335" s="263"/>
      <c r="F335" s="225"/>
      <c r="G335" s="224">
        <f>ROUND(E335*F335,2)</f>
        <v>0</v>
      </c>
      <c r="H335" s="225"/>
      <c r="I335" s="224">
        <f>ROUND(E335*H335,2)</f>
        <v>0</v>
      </c>
      <c r="J335" s="225"/>
      <c r="K335" s="224">
        <f>ROUND(E335*J335,2)</f>
        <v>0</v>
      </c>
      <c r="L335" s="224">
        <v>21</v>
      </c>
      <c r="M335" s="224">
        <f>G335*(1+L335/100)</f>
        <v>0</v>
      </c>
      <c r="N335" s="223">
        <v>0</v>
      </c>
      <c r="O335" s="223">
        <f>ROUND(E335*N335,2)</f>
        <v>0</v>
      </c>
      <c r="P335" s="223">
        <v>0</v>
      </c>
      <c r="Q335" s="223">
        <f>ROUND(E335*P335,2)</f>
        <v>0</v>
      </c>
      <c r="R335" s="224" t="s">
        <v>245</v>
      </c>
      <c r="S335" s="224" t="s">
        <v>153</v>
      </c>
      <c r="T335" s="224" t="s">
        <v>153</v>
      </c>
      <c r="U335" s="224">
        <v>0</v>
      </c>
      <c r="V335" s="224">
        <f>ROUND(E335*U335,2)</f>
        <v>0</v>
      </c>
      <c r="W335" s="224"/>
      <c r="X335" s="224" t="s">
        <v>287</v>
      </c>
      <c r="Y335" s="224" t="s">
        <v>168</v>
      </c>
      <c r="Z335" s="213"/>
      <c r="AA335" s="213"/>
      <c r="AB335" s="213"/>
      <c r="AC335" s="213"/>
      <c r="AD335" s="213"/>
      <c r="AE335" s="213"/>
      <c r="AF335" s="213"/>
      <c r="AG335" s="213" t="s">
        <v>288</v>
      </c>
      <c r="AH335" s="213"/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x14ac:dyDescent="0.2">
      <c r="A336" s="230" t="s">
        <v>148</v>
      </c>
      <c r="B336" s="231" t="s">
        <v>93</v>
      </c>
      <c r="C336" s="253" t="s">
        <v>94</v>
      </c>
      <c r="D336" s="232"/>
      <c r="E336" s="233"/>
      <c r="F336" s="234"/>
      <c r="G336" s="234">
        <f>SUMIF(AG337:AG343,"&lt;&gt;NOR",G337:G343)</f>
        <v>0</v>
      </c>
      <c r="H336" s="234"/>
      <c r="I336" s="234">
        <f>SUM(I337:I343)</f>
        <v>0</v>
      </c>
      <c r="J336" s="234"/>
      <c r="K336" s="234">
        <f>SUM(K337:K343)</f>
        <v>0</v>
      </c>
      <c r="L336" s="234"/>
      <c r="M336" s="234">
        <f>SUM(M337:M343)</f>
        <v>0</v>
      </c>
      <c r="N336" s="233"/>
      <c r="O336" s="233">
        <f>SUM(O337:O343)</f>
        <v>0.08</v>
      </c>
      <c r="P336" s="233"/>
      <c r="Q336" s="233">
        <f>SUM(Q337:Q343)</f>
        <v>0</v>
      </c>
      <c r="R336" s="234"/>
      <c r="S336" s="234"/>
      <c r="T336" s="235"/>
      <c r="U336" s="229"/>
      <c r="V336" s="229">
        <f>SUM(V337:V343)</f>
        <v>31.95</v>
      </c>
      <c r="W336" s="229"/>
      <c r="X336" s="229"/>
      <c r="Y336" s="229"/>
      <c r="AG336" t="s">
        <v>149</v>
      </c>
    </row>
    <row r="337" spans="1:60" outlineLevel="1" x14ac:dyDescent="0.2">
      <c r="A337" s="246">
        <v>144</v>
      </c>
      <c r="B337" s="247" t="s">
        <v>639</v>
      </c>
      <c r="C337" s="256" t="s">
        <v>640</v>
      </c>
      <c r="D337" s="248" t="s">
        <v>276</v>
      </c>
      <c r="E337" s="249">
        <v>75</v>
      </c>
      <c r="F337" s="250"/>
      <c r="G337" s="251">
        <f>ROUND(E337*F337,2)</f>
        <v>0</v>
      </c>
      <c r="H337" s="250"/>
      <c r="I337" s="251">
        <f>ROUND(E337*H337,2)</f>
        <v>0</v>
      </c>
      <c r="J337" s="250"/>
      <c r="K337" s="251">
        <f>ROUND(E337*J337,2)</f>
        <v>0</v>
      </c>
      <c r="L337" s="251">
        <v>21</v>
      </c>
      <c r="M337" s="251">
        <f>G337*(1+L337/100)</f>
        <v>0</v>
      </c>
      <c r="N337" s="249">
        <v>6.0000000000000002E-5</v>
      </c>
      <c r="O337" s="249">
        <f>ROUND(E337*N337,2)</f>
        <v>0</v>
      </c>
      <c r="P337" s="249">
        <v>0</v>
      </c>
      <c r="Q337" s="249">
        <f>ROUND(E337*P337,2)</f>
        <v>0</v>
      </c>
      <c r="R337" s="251" t="s">
        <v>277</v>
      </c>
      <c r="S337" s="251" t="s">
        <v>153</v>
      </c>
      <c r="T337" s="252" t="s">
        <v>153</v>
      </c>
      <c r="U337" s="224">
        <v>0.42599999999999999</v>
      </c>
      <c r="V337" s="224">
        <f>ROUND(E337*U337,2)</f>
        <v>31.95</v>
      </c>
      <c r="W337" s="224"/>
      <c r="X337" s="224" t="s">
        <v>191</v>
      </c>
      <c r="Y337" s="224" t="s">
        <v>168</v>
      </c>
      <c r="Z337" s="213"/>
      <c r="AA337" s="213"/>
      <c r="AB337" s="213"/>
      <c r="AC337" s="213"/>
      <c r="AD337" s="213"/>
      <c r="AE337" s="213"/>
      <c r="AF337" s="213"/>
      <c r="AG337" s="213" t="s">
        <v>192</v>
      </c>
      <c r="AH337" s="213"/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ht="22.5" outlineLevel="1" x14ac:dyDescent="0.2">
      <c r="A338" s="246">
        <v>145</v>
      </c>
      <c r="B338" s="247" t="s">
        <v>641</v>
      </c>
      <c r="C338" s="256" t="s">
        <v>642</v>
      </c>
      <c r="D338" s="248" t="s">
        <v>207</v>
      </c>
      <c r="E338" s="249">
        <v>2</v>
      </c>
      <c r="F338" s="250"/>
      <c r="G338" s="251">
        <f>ROUND(E338*F338,2)</f>
        <v>0</v>
      </c>
      <c r="H338" s="250"/>
      <c r="I338" s="251">
        <f>ROUND(E338*H338,2)</f>
        <v>0</v>
      </c>
      <c r="J338" s="250"/>
      <c r="K338" s="251">
        <f>ROUND(E338*J338,2)</f>
        <v>0</v>
      </c>
      <c r="L338" s="251">
        <v>21</v>
      </c>
      <c r="M338" s="251">
        <f>G338*(1+L338/100)</f>
        <v>0</v>
      </c>
      <c r="N338" s="249">
        <v>4.0000000000000002E-4</v>
      </c>
      <c r="O338" s="249">
        <f>ROUND(E338*N338,2)</f>
        <v>0</v>
      </c>
      <c r="P338" s="249">
        <v>0</v>
      </c>
      <c r="Q338" s="249">
        <f>ROUND(E338*P338,2)</f>
        <v>0</v>
      </c>
      <c r="R338" s="251" t="s">
        <v>357</v>
      </c>
      <c r="S338" s="251" t="s">
        <v>153</v>
      </c>
      <c r="T338" s="252" t="s">
        <v>153</v>
      </c>
      <c r="U338" s="224">
        <v>0</v>
      </c>
      <c r="V338" s="224">
        <f>ROUND(E338*U338,2)</f>
        <v>0</v>
      </c>
      <c r="W338" s="224"/>
      <c r="X338" s="224" t="s">
        <v>358</v>
      </c>
      <c r="Y338" s="224" t="s">
        <v>168</v>
      </c>
      <c r="Z338" s="213"/>
      <c r="AA338" s="213"/>
      <c r="AB338" s="213"/>
      <c r="AC338" s="213"/>
      <c r="AD338" s="213"/>
      <c r="AE338" s="213"/>
      <c r="AF338" s="213"/>
      <c r="AG338" s="213" t="s">
        <v>359</v>
      </c>
      <c r="AH338" s="213"/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ht="22.5" outlineLevel="1" x14ac:dyDescent="0.2">
      <c r="A339" s="246">
        <v>146</v>
      </c>
      <c r="B339" s="247" t="s">
        <v>643</v>
      </c>
      <c r="C339" s="256" t="s">
        <v>644</v>
      </c>
      <c r="D339" s="248" t="s">
        <v>207</v>
      </c>
      <c r="E339" s="249">
        <v>4</v>
      </c>
      <c r="F339" s="250"/>
      <c r="G339" s="251">
        <f>ROUND(E339*F339,2)</f>
        <v>0</v>
      </c>
      <c r="H339" s="250"/>
      <c r="I339" s="251">
        <f>ROUND(E339*H339,2)</f>
        <v>0</v>
      </c>
      <c r="J339" s="250"/>
      <c r="K339" s="251">
        <f>ROUND(E339*J339,2)</f>
        <v>0</v>
      </c>
      <c r="L339" s="251">
        <v>21</v>
      </c>
      <c r="M339" s="251">
        <f>G339*(1+L339/100)</f>
        <v>0</v>
      </c>
      <c r="N339" s="249">
        <v>5.6999999999999998E-4</v>
      </c>
      <c r="O339" s="249">
        <f>ROUND(E339*N339,2)</f>
        <v>0</v>
      </c>
      <c r="P339" s="249">
        <v>0</v>
      </c>
      <c r="Q339" s="249">
        <f>ROUND(E339*P339,2)</f>
        <v>0</v>
      </c>
      <c r="R339" s="251" t="s">
        <v>357</v>
      </c>
      <c r="S339" s="251" t="s">
        <v>153</v>
      </c>
      <c r="T339" s="252" t="s">
        <v>153</v>
      </c>
      <c r="U339" s="224">
        <v>0</v>
      </c>
      <c r="V339" s="224">
        <f>ROUND(E339*U339,2)</f>
        <v>0</v>
      </c>
      <c r="W339" s="224"/>
      <c r="X339" s="224" t="s">
        <v>358</v>
      </c>
      <c r="Y339" s="224" t="s">
        <v>168</v>
      </c>
      <c r="Z339" s="213"/>
      <c r="AA339" s="213"/>
      <c r="AB339" s="213"/>
      <c r="AC339" s="213"/>
      <c r="AD339" s="213"/>
      <c r="AE339" s="213"/>
      <c r="AF339" s="213"/>
      <c r="AG339" s="213" t="s">
        <v>359</v>
      </c>
      <c r="AH339" s="213"/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1" x14ac:dyDescent="0.2">
      <c r="A340" s="237">
        <v>147</v>
      </c>
      <c r="B340" s="238" t="s">
        <v>645</v>
      </c>
      <c r="C340" s="254" t="s">
        <v>646</v>
      </c>
      <c r="D340" s="239" t="s">
        <v>276</v>
      </c>
      <c r="E340" s="240">
        <v>75</v>
      </c>
      <c r="F340" s="241"/>
      <c r="G340" s="242">
        <f>ROUND(E340*F340,2)</f>
        <v>0</v>
      </c>
      <c r="H340" s="241"/>
      <c r="I340" s="242">
        <f>ROUND(E340*H340,2)</f>
        <v>0</v>
      </c>
      <c r="J340" s="241"/>
      <c r="K340" s="242">
        <f>ROUND(E340*J340,2)</f>
        <v>0</v>
      </c>
      <c r="L340" s="242">
        <v>21</v>
      </c>
      <c r="M340" s="242">
        <f>G340*(1+L340/100)</f>
        <v>0</v>
      </c>
      <c r="N340" s="240">
        <v>1E-3</v>
      </c>
      <c r="O340" s="240">
        <f>ROUND(E340*N340,2)</f>
        <v>0.08</v>
      </c>
      <c r="P340" s="240">
        <v>0</v>
      </c>
      <c r="Q340" s="240">
        <f>ROUND(E340*P340,2)</f>
        <v>0</v>
      </c>
      <c r="R340" s="242" t="s">
        <v>357</v>
      </c>
      <c r="S340" s="242" t="s">
        <v>153</v>
      </c>
      <c r="T340" s="243" t="s">
        <v>153</v>
      </c>
      <c r="U340" s="224">
        <v>0</v>
      </c>
      <c r="V340" s="224">
        <f>ROUND(E340*U340,2)</f>
        <v>0</v>
      </c>
      <c r="W340" s="224"/>
      <c r="X340" s="224" t="s">
        <v>358</v>
      </c>
      <c r="Y340" s="224" t="s">
        <v>168</v>
      </c>
      <c r="Z340" s="213"/>
      <c r="AA340" s="213"/>
      <c r="AB340" s="213"/>
      <c r="AC340" s="213"/>
      <c r="AD340" s="213"/>
      <c r="AE340" s="213"/>
      <c r="AF340" s="213"/>
      <c r="AG340" s="213" t="s">
        <v>359</v>
      </c>
      <c r="AH340" s="213"/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2" x14ac:dyDescent="0.2">
      <c r="A341" s="220"/>
      <c r="B341" s="221"/>
      <c r="C341" s="267" t="s">
        <v>647</v>
      </c>
      <c r="D341" s="260"/>
      <c r="E341" s="261">
        <v>75</v>
      </c>
      <c r="F341" s="224"/>
      <c r="G341" s="224"/>
      <c r="H341" s="224"/>
      <c r="I341" s="224"/>
      <c r="J341" s="224"/>
      <c r="K341" s="224"/>
      <c r="L341" s="224"/>
      <c r="M341" s="224"/>
      <c r="N341" s="223"/>
      <c r="O341" s="223"/>
      <c r="P341" s="223"/>
      <c r="Q341" s="223"/>
      <c r="R341" s="224"/>
      <c r="S341" s="224"/>
      <c r="T341" s="224"/>
      <c r="U341" s="224"/>
      <c r="V341" s="224"/>
      <c r="W341" s="224"/>
      <c r="X341" s="224"/>
      <c r="Y341" s="224"/>
      <c r="Z341" s="213"/>
      <c r="AA341" s="213"/>
      <c r="AB341" s="213"/>
      <c r="AC341" s="213"/>
      <c r="AD341" s="213"/>
      <c r="AE341" s="213"/>
      <c r="AF341" s="213"/>
      <c r="AG341" s="213" t="s">
        <v>218</v>
      </c>
      <c r="AH341" s="213">
        <v>0</v>
      </c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1" x14ac:dyDescent="0.2">
      <c r="A342" s="220">
        <v>148</v>
      </c>
      <c r="B342" s="221" t="s">
        <v>648</v>
      </c>
      <c r="C342" s="268" t="s">
        <v>649</v>
      </c>
      <c r="D342" s="222" t="s">
        <v>0</v>
      </c>
      <c r="E342" s="263"/>
      <c r="F342" s="225"/>
      <c r="G342" s="224">
        <f>ROUND(E342*F342,2)</f>
        <v>0</v>
      </c>
      <c r="H342" s="225"/>
      <c r="I342" s="224">
        <f>ROUND(E342*H342,2)</f>
        <v>0</v>
      </c>
      <c r="J342" s="225"/>
      <c r="K342" s="224">
        <f>ROUND(E342*J342,2)</f>
        <v>0</v>
      </c>
      <c r="L342" s="224">
        <v>21</v>
      </c>
      <c r="M342" s="224">
        <f>G342*(1+L342/100)</f>
        <v>0</v>
      </c>
      <c r="N342" s="223">
        <v>0</v>
      </c>
      <c r="O342" s="223">
        <f>ROUND(E342*N342,2)</f>
        <v>0</v>
      </c>
      <c r="P342" s="223">
        <v>0</v>
      </c>
      <c r="Q342" s="223">
        <f>ROUND(E342*P342,2)</f>
        <v>0</v>
      </c>
      <c r="R342" s="224" t="s">
        <v>277</v>
      </c>
      <c r="S342" s="224" t="s">
        <v>153</v>
      </c>
      <c r="T342" s="224" t="s">
        <v>153</v>
      </c>
      <c r="U342" s="224">
        <v>0</v>
      </c>
      <c r="V342" s="224">
        <f>ROUND(E342*U342,2)</f>
        <v>0</v>
      </c>
      <c r="W342" s="224"/>
      <c r="X342" s="224" t="s">
        <v>287</v>
      </c>
      <c r="Y342" s="224" t="s">
        <v>168</v>
      </c>
      <c r="Z342" s="213"/>
      <c r="AA342" s="213"/>
      <c r="AB342" s="213"/>
      <c r="AC342" s="213"/>
      <c r="AD342" s="213"/>
      <c r="AE342" s="213"/>
      <c r="AF342" s="213"/>
      <c r="AG342" s="213" t="s">
        <v>288</v>
      </c>
      <c r="AH342" s="213"/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2" x14ac:dyDescent="0.2">
      <c r="A343" s="220"/>
      <c r="B343" s="221"/>
      <c r="C343" s="270" t="s">
        <v>377</v>
      </c>
      <c r="D343" s="265"/>
      <c r="E343" s="265"/>
      <c r="F343" s="265"/>
      <c r="G343" s="265"/>
      <c r="H343" s="224"/>
      <c r="I343" s="224"/>
      <c r="J343" s="224"/>
      <c r="K343" s="224"/>
      <c r="L343" s="224"/>
      <c r="M343" s="224"/>
      <c r="N343" s="223"/>
      <c r="O343" s="223"/>
      <c r="P343" s="223"/>
      <c r="Q343" s="223"/>
      <c r="R343" s="224"/>
      <c r="S343" s="224"/>
      <c r="T343" s="224"/>
      <c r="U343" s="224"/>
      <c r="V343" s="224"/>
      <c r="W343" s="224"/>
      <c r="X343" s="224"/>
      <c r="Y343" s="224"/>
      <c r="Z343" s="213"/>
      <c r="AA343" s="213"/>
      <c r="AB343" s="213"/>
      <c r="AC343" s="213"/>
      <c r="AD343" s="213"/>
      <c r="AE343" s="213"/>
      <c r="AF343" s="213"/>
      <c r="AG343" s="213" t="s">
        <v>211</v>
      </c>
      <c r="AH343" s="213"/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x14ac:dyDescent="0.2">
      <c r="A344" s="230" t="s">
        <v>148</v>
      </c>
      <c r="B344" s="231" t="s">
        <v>95</v>
      </c>
      <c r="C344" s="253" t="s">
        <v>96</v>
      </c>
      <c r="D344" s="232"/>
      <c r="E344" s="233"/>
      <c r="F344" s="234"/>
      <c r="G344" s="234">
        <f>SUMIF(AG345:AG347,"&lt;&gt;NOR",G345:G347)</f>
        <v>0</v>
      </c>
      <c r="H344" s="234"/>
      <c r="I344" s="234">
        <f>SUM(I345:I347)</f>
        <v>0</v>
      </c>
      <c r="J344" s="234"/>
      <c r="K344" s="234">
        <f>SUM(K345:K347)</f>
        <v>0</v>
      </c>
      <c r="L344" s="234"/>
      <c r="M344" s="234">
        <f>SUM(M345:M347)</f>
        <v>0</v>
      </c>
      <c r="N344" s="233"/>
      <c r="O344" s="233">
        <f>SUM(O345:O347)</f>
        <v>0</v>
      </c>
      <c r="P344" s="233"/>
      <c r="Q344" s="233">
        <f>SUM(Q345:Q347)</f>
        <v>0</v>
      </c>
      <c r="R344" s="234"/>
      <c r="S344" s="234"/>
      <c r="T344" s="235"/>
      <c r="U344" s="229"/>
      <c r="V344" s="229">
        <f>SUM(V345:V347)</f>
        <v>2.5499999999999998</v>
      </c>
      <c r="W344" s="229"/>
      <c r="X344" s="229"/>
      <c r="Y344" s="229"/>
      <c r="AG344" t="s">
        <v>149</v>
      </c>
    </row>
    <row r="345" spans="1:60" ht="22.5" outlineLevel="1" x14ac:dyDescent="0.2">
      <c r="A345" s="237">
        <v>149</v>
      </c>
      <c r="B345" s="238" t="s">
        <v>650</v>
      </c>
      <c r="C345" s="254" t="s">
        <v>651</v>
      </c>
      <c r="D345" s="239" t="s">
        <v>221</v>
      </c>
      <c r="E345" s="240">
        <v>22</v>
      </c>
      <c r="F345" s="241"/>
      <c r="G345" s="242">
        <f>ROUND(E345*F345,2)</f>
        <v>0</v>
      </c>
      <c r="H345" s="241"/>
      <c r="I345" s="242">
        <f>ROUND(E345*H345,2)</f>
        <v>0</v>
      </c>
      <c r="J345" s="241"/>
      <c r="K345" s="242">
        <f>ROUND(E345*J345,2)</f>
        <v>0</v>
      </c>
      <c r="L345" s="242">
        <v>21</v>
      </c>
      <c r="M345" s="242">
        <f>G345*(1+L345/100)</f>
        <v>0</v>
      </c>
      <c r="N345" s="240">
        <v>9.0000000000000006E-5</v>
      </c>
      <c r="O345" s="240">
        <f>ROUND(E345*N345,2)</f>
        <v>0</v>
      </c>
      <c r="P345" s="240">
        <v>0</v>
      </c>
      <c r="Q345" s="240">
        <f>ROUND(E345*P345,2)</f>
        <v>0</v>
      </c>
      <c r="R345" s="242" t="s">
        <v>652</v>
      </c>
      <c r="S345" s="242" t="s">
        <v>153</v>
      </c>
      <c r="T345" s="243" t="s">
        <v>153</v>
      </c>
      <c r="U345" s="224">
        <v>0.11600000000000001</v>
      </c>
      <c r="V345" s="224">
        <f>ROUND(E345*U345,2)</f>
        <v>2.5499999999999998</v>
      </c>
      <c r="W345" s="224"/>
      <c r="X345" s="224" t="s">
        <v>191</v>
      </c>
      <c r="Y345" s="224" t="s">
        <v>168</v>
      </c>
      <c r="Z345" s="213"/>
      <c r="AA345" s="213"/>
      <c r="AB345" s="213"/>
      <c r="AC345" s="213"/>
      <c r="AD345" s="213"/>
      <c r="AE345" s="213"/>
      <c r="AF345" s="213"/>
      <c r="AG345" s="213" t="s">
        <v>192</v>
      </c>
      <c r="AH345" s="213"/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2" x14ac:dyDescent="0.2">
      <c r="A346" s="220"/>
      <c r="B346" s="221"/>
      <c r="C346" s="266" t="s">
        <v>653</v>
      </c>
      <c r="D346" s="262"/>
      <c r="E346" s="262"/>
      <c r="F346" s="262"/>
      <c r="G346" s="262"/>
      <c r="H346" s="224"/>
      <c r="I346" s="224"/>
      <c r="J346" s="224"/>
      <c r="K346" s="224"/>
      <c r="L346" s="224"/>
      <c r="M346" s="224"/>
      <c r="N346" s="223"/>
      <c r="O346" s="223"/>
      <c r="P346" s="223"/>
      <c r="Q346" s="223"/>
      <c r="R346" s="224"/>
      <c r="S346" s="224"/>
      <c r="T346" s="224"/>
      <c r="U346" s="224"/>
      <c r="V346" s="224"/>
      <c r="W346" s="224"/>
      <c r="X346" s="224"/>
      <c r="Y346" s="224"/>
      <c r="Z346" s="213"/>
      <c r="AA346" s="213"/>
      <c r="AB346" s="213"/>
      <c r="AC346" s="213"/>
      <c r="AD346" s="213"/>
      <c r="AE346" s="213"/>
      <c r="AF346" s="213"/>
      <c r="AG346" s="213" t="s">
        <v>211</v>
      </c>
      <c r="AH346" s="213"/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outlineLevel="2" x14ac:dyDescent="0.2">
      <c r="A347" s="220"/>
      <c r="B347" s="221"/>
      <c r="C347" s="267" t="s">
        <v>374</v>
      </c>
      <c r="D347" s="260"/>
      <c r="E347" s="261">
        <v>22</v>
      </c>
      <c r="F347" s="224"/>
      <c r="G347" s="224"/>
      <c r="H347" s="224"/>
      <c r="I347" s="224"/>
      <c r="J347" s="224"/>
      <c r="K347" s="224"/>
      <c r="L347" s="224"/>
      <c r="M347" s="224"/>
      <c r="N347" s="223"/>
      <c r="O347" s="223"/>
      <c r="P347" s="223"/>
      <c r="Q347" s="223"/>
      <c r="R347" s="224"/>
      <c r="S347" s="224"/>
      <c r="T347" s="224"/>
      <c r="U347" s="224"/>
      <c r="V347" s="224"/>
      <c r="W347" s="224"/>
      <c r="X347" s="224"/>
      <c r="Y347" s="224"/>
      <c r="Z347" s="213"/>
      <c r="AA347" s="213"/>
      <c r="AB347" s="213"/>
      <c r="AC347" s="213"/>
      <c r="AD347" s="213"/>
      <c r="AE347" s="213"/>
      <c r="AF347" s="213"/>
      <c r="AG347" s="213" t="s">
        <v>218</v>
      </c>
      <c r="AH347" s="213">
        <v>5</v>
      </c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x14ac:dyDescent="0.2">
      <c r="A348" s="230" t="s">
        <v>148</v>
      </c>
      <c r="B348" s="231" t="s">
        <v>97</v>
      </c>
      <c r="C348" s="253" t="s">
        <v>98</v>
      </c>
      <c r="D348" s="232"/>
      <c r="E348" s="233"/>
      <c r="F348" s="234"/>
      <c r="G348" s="234">
        <f>SUMIF(AG349:AG350,"&lt;&gt;NOR",G349:G350)</f>
        <v>0</v>
      </c>
      <c r="H348" s="234"/>
      <c r="I348" s="234">
        <f>SUM(I349:I350)</f>
        <v>0</v>
      </c>
      <c r="J348" s="234"/>
      <c r="K348" s="234">
        <f>SUM(K349:K350)</f>
        <v>0</v>
      </c>
      <c r="L348" s="234"/>
      <c r="M348" s="234">
        <f>SUM(M349:M350)</f>
        <v>0</v>
      </c>
      <c r="N348" s="233"/>
      <c r="O348" s="233">
        <f>SUM(O349:O350)</f>
        <v>0.02</v>
      </c>
      <c r="P348" s="233"/>
      <c r="Q348" s="233">
        <f>SUM(Q349:Q350)</f>
        <v>0</v>
      </c>
      <c r="R348" s="234"/>
      <c r="S348" s="234"/>
      <c r="T348" s="235"/>
      <c r="U348" s="229"/>
      <c r="V348" s="229">
        <f>SUM(V349:V350)</f>
        <v>5.91</v>
      </c>
      <c r="W348" s="229"/>
      <c r="X348" s="229"/>
      <c r="Y348" s="229"/>
      <c r="AG348" t="s">
        <v>149</v>
      </c>
    </row>
    <row r="349" spans="1:60" ht="22.5" outlineLevel="1" x14ac:dyDescent="0.2">
      <c r="A349" s="237">
        <v>150</v>
      </c>
      <c r="B349" s="238" t="s">
        <v>654</v>
      </c>
      <c r="C349" s="254" t="s">
        <v>655</v>
      </c>
      <c r="D349" s="239" t="s">
        <v>214</v>
      </c>
      <c r="E349" s="240">
        <v>58</v>
      </c>
      <c r="F349" s="241"/>
      <c r="G349" s="242">
        <f>ROUND(E349*F349,2)</f>
        <v>0</v>
      </c>
      <c r="H349" s="241"/>
      <c r="I349" s="242">
        <f>ROUND(E349*H349,2)</f>
        <v>0</v>
      </c>
      <c r="J349" s="241"/>
      <c r="K349" s="242">
        <f>ROUND(E349*J349,2)</f>
        <v>0</v>
      </c>
      <c r="L349" s="242">
        <v>21</v>
      </c>
      <c r="M349" s="242">
        <f>G349*(1+L349/100)</f>
        <v>0</v>
      </c>
      <c r="N349" s="240">
        <v>3.1E-4</v>
      </c>
      <c r="O349" s="240">
        <f>ROUND(E349*N349,2)</f>
        <v>0.02</v>
      </c>
      <c r="P349" s="240">
        <v>0</v>
      </c>
      <c r="Q349" s="240">
        <f>ROUND(E349*P349,2)</f>
        <v>0</v>
      </c>
      <c r="R349" s="242" t="s">
        <v>656</v>
      </c>
      <c r="S349" s="242" t="s">
        <v>153</v>
      </c>
      <c r="T349" s="243" t="s">
        <v>153</v>
      </c>
      <c r="U349" s="224">
        <v>0.10191</v>
      </c>
      <c r="V349" s="224">
        <f>ROUND(E349*U349,2)</f>
        <v>5.91</v>
      </c>
      <c r="W349" s="224"/>
      <c r="X349" s="224" t="s">
        <v>191</v>
      </c>
      <c r="Y349" s="224" t="s">
        <v>168</v>
      </c>
      <c r="Z349" s="213"/>
      <c r="AA349" s="213"/>
      <c r="AB349" s="213"/>
      <c r="AC349" s="213"/>
      <c r="AD349" s="213"/>
      <c r="AE349" s="213"/>
      <c r="AF349" s="213"/>
      <c r="AG349" s="213" t="s">
        <v>192</v>
      </c>
      <c r="AH349" s="213"/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2" x14ac:dyDescent="0.2">
      <c r="A350" s="220"/>
      <c r="B350" s="221"/>
      <c r="C350" s="267" t="s">
        <v>657</v>
      </c>
      <c r="D350" s="260"/>
      <c r="E350" s="261">
        <v>58</v>
      </c>
      <c r="F350" s="224"/>
      <c r="G350" s="224"/>
      <c r="H350" s="224"/>
      <c r="I350" s="224"/>
      <c r="J350" s="224"/>
      <c r="K350" s="224"/>
      <c r="L350" s="224"/>
      <c r="M350" s="224"/>
      <c r="N350" s="223"/>
      <c r="O350" s="223"/>
      <c r="P350" s="223"/>
      <c r="Q350" s="223"/>
      <c r="R350" s="224"/>
      <c r="S350" s="224"/>
      <c r="T350" s="224"/>
      <c r="U350" s="224"/>
      <c r="V350" s="224"/>
      <c r="W350" s="224"/>
      <c r="X350" s="224"/>
      <c r="Y350" s="224"/>
      <c r="Z350" s="213"/>
      <c r="AA350" s="213"/>
      <c r="AB350" s="213"/>
      <c r="AC350" s="213"/>
      <c r="AD350" s="213"/>
      <c r="AE350" s="213"/>
      <c r="AF350" s="213"/>
      <c r="AG350" s="213" t="s">
        <v>218</v>
      </c>
      <c r="AH350" s="213">
        <v>5</v>
      </c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x14ac:dyDescent="0.2">
      <c r="A351" s="230" t="s">
        <v>148</v>
      </c>
      <c r="B351" s="231" t="s">
        <v>115</v>
      </c>
      <c r="C351" s="253" t="s">
        <v>116</v>
      </c>
      <c r="D351" s="232"/>
      <c r="E351" s="233"/>
      <c r="F351" s="234"/>
      <c r="G351" s="234">
        <f>SUMIF(AG352:AG364,"&lt;&gt;NOR",G352:G364)</f>
        <v>0</v>
      </c>
      <c r="H351" s="234"/>
      <c r="I351" s="234">
        <f>SUM(I352:I364)</f>
        <v>0</v>
      </c>
      <c r="J351" s="234"/>
      <c r="K351" s="234">
        <f>SUM(K352:K364)</f>
        <v>0</v>
      </c>
      <c r="L351" s="234"/>
      <c r="M351" s="234">
        <f>SUM(M352:M364)</f>
        <v>0</v>
      </c>
      <c r="N351" s="233"/>
      <c r="O351" s="233">
        <f>SUM(O352:O364)</f>
        <v>0</v>
      </c>
      <c r="P351" s="233"/>
      <c r="Q351" s="233">
        <f>SUM(Q352:Q364)</f>
        <v>0</v>
      </c>
      <c r="R351" s="234"/>
      <c r="S351" s="234"/>
      <c r="T351" s="235"/>
      <c r="U351" s="229"/>
      <c r="V351" s="229">
        <f>SUM(V352:V364)</f>
        <v>22.130000000000003</v>
      </c>
      <c r="W351" s="229"/>
      <c r="X351" s="229"/>
      <c r="Y351" s="229"/>
      <c r="AG351" t="s">
        <v>149</v>
      </c>
    </row>
    <row r="352" spans="1:60" outlineLevel="1" x14ac:dyDescent="0.2">
      <c r="A352" s="246">
        <v>151</v>
      </c>
      <c r="B352" s="247" t="s">
        <v>658</v>
      </c>
      <c r="C352" s="256" t="s">
        <v>659</v>
      </c>
      <c r="D352" s="248" t="s">
        <v>265</v>
      </c>
      <c r="E352" s="249">
        <v>0.1</v>
      </c>
      <c r="F352" s="250"/>
      <c r="G352" s="251">
        <f>ROUND(E352*F352,2)</f>
        <v>0</v>
      </c>
      <c r="H352" s="250"/>
      <c r="I352" s="251">
        <f>ROUND(E352*H352,2)</f>
        <v>0</v>
      </c>
      <c r="J352" s="250"/>
      <c r="K352" s="251">
        <f>ROUND(E352*J352,2)</f>
        <v>0</v>
      </c>
      <c r="L352" s="251">
        <v>21</v>
      </c>
      <c r="M352" s="251">
        <f>G352*(1+L352/100)</f>
        <v>0</v>
      </c>
      <c r="N352" s="249">
        <v>0</v>
      </c>
      <c r="O352" s="249">
        <f>ROUND(E352*N352,2)</f>
        <v>0</v>
      </c>
      <c r="P352" s="249">
        <v>0</v>
      </c>
      <c r="Q352" s="249">
        <f>ROUND(E352*P352,2)</f>
        <v>0</v>
      </c>
      <c r="R352" s="251" t="s">
        <v>291</v>
      </c>
      <c r="S352" s="251" t="s">
        <v>153</v>
      </c>
      <c r="T352" s="252" t="s">
        <v>153</v>
      </c>
      <c r="U352" s="224">
        <v>0</v>
      </c>
      <c r="V352" s="224">
        <f>ROUND(E352*U352,2)</f>
        <v>0</v>
      </c>
      <c r="W352" s="224"/>
      <c r="X352" s="224" t="s">
        <v>191</v>
      </c>
      <c r="Y352" s="224" t="s">
        <v>168</v>
      </c>
      <c r="Z352" s="213"/>
      <c r="AA352" s="213"/>
      <c r="AB352" s="213"/>
      <c r="AC352" s="213"/>
      <c r="AD352" s="213"/>
      <c r="AE352" s="213"/>
      <c r="AF352" s="213"/>
      <c r="AG352" s="213" t="s">
        <v>192</v>
      </c>
      <c r="AH352" s="213"/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">
      <c r="A353" s="246">
        <v>152</v>
      </c>
      <c r="B353" s="247" t="s">
        <v>660</v>
      </c>
      <c r="C353" s="256" t="s">
        <v>661</v>
      </c>
      <c r="D353" s="248" t="s">
        <v>265</v>
      </c>
      <c r="E353" s="249">
        <v>2.8790100000000001</v>
      </c>
      <c r="F353" s="250"/>
      <c r="G353" s="251">
        <f>ROUND(E353*F353,2)</f>
        <v>0</v>
      </c>
      <c r="H353" s="250"/>
      <c r="I353" s="251">
        <f>ROUND(E353*H353,2)</f>
        <v>0</v>
      </c>
      <c r="J353" s="250"/>
      <c r="K353" s="251">
        <f>ROUND(E353*J353,2)</f>
        <v>0</v>
      </c>
      <c r="L353" s="251">
        <v>21</v>
      </c>
      <c r="M353" s="251">
        <f>G353*(1+L353/100)</f>
        <v>0</v>
      </c>
      <c r="N353" s="249">
        <v>0</v>
      </c>
      <c r="O353" s="249">
        <f>ROUND(E353*N353,2)</f>
        <v>0</v>
      </c>
      <c r="P353" s="249">
        <v>0</v>
      </c>
      <c r="Q353" s="249">
        <f>ROUND(E353*P353,2)</f>
        <v>0</v>
      </c>
      <c r="R353" s="251" t="s">
        <v>662</v>
      </c>
      <c r="S353" s="251" t="s">
        <v>153</v>
      </c>
      <c r="T353" s="252" t="s">
        <v>153</v>
      </c>
      <c r="U353" s="224">
        <v>0.746</v>
      </c>
      <c r="V353" s="224">
        <f>ROUND(E353*U353,2)</f>
        <v>2.15</v>
      </c>
      <c r="W353" s="224"/>
      <c r="X353" s="224" t="s">
        <v>292</v>
      </c>
      <c r="Y353" s="224" t="s">
        <v>168</v>
      </c>
      <c r="Z353" s="213"/>
      <c r="AA353" s="213"/>
      <c r="AB353" s="213"/>
      <c r="AC353" s="213"/>
      <c r="AD353" s="213"/>
      <c r="AE353" s="213"/>
      <c r="AF353" s="213"/>
      <c r="AG353" s="213" t="s">
        <v>293</v>
      </c>
      <c r="AH353" s="213"/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">
      <c r="A354" s="246">
        <v>153</v>
      </c>
      <c r="B354" s="247" t="s">
        <v>663</v>
      </c>
      <c r="C354" s="256" t="s">
        <v>664</v>
      </c>
      <c r="D354" s="248" t="s">
        <v>265</v>
      </c>
      <c r="E354" s="249">
        <v>2.8790100000000001</v>
      </c>
      <c r="F354" s="250"/>
      <c r="G354" s="251">
        <f>ROUND(E354*F354,2)</f>
        <v>0</v>
      </c>
      <c r="H354" s="250"/>
      <c r="I354" s="251">
        <f>ROUND(E354*H354,2)</f>
        <v>0</v>
      </c>
      <c r="J354" s="250"/>
      <c r="K354" s="251">
        <f>ROUND(E354*J354,2)</f>
        <v>0</v>
      </c>
      <c r="L354" s="251">
        <v>21</v>
      </c>
      <c r="M354" s="251">
        <f>G354*(1+L354/100)</f>
        <v>0</v>
      </c>
      <c r="N354" s="249">
        <v>0</v>
      </c>
      <c r="O354" s="249">
        <f>ROUND(E354*N354,2)</f>
        <v>0</v>
      </c>
      <c r="P354" s="249">
        <v>0</v>
      </c>
      <c r="Q354" s="249">
        <f>ROUND(E354*P354,2)</f>
        <v>0</v>
      </c>
      <c r="R354" s="251"/>
      <c r="S354" s="251" t="s">
        <v>153</v>
      </c>
      <c r="T354" s="252" t="s">
        <v>153</v>
      </c>
      <c r="U354" s="224">
        <v>2.61</v>
      </c>
      <c r="V354" s="224">
        <f>ROUND(E354*U354,2)</f>
        <v>7.51</v>
      </c>
      <c r="W354" s="224"/>
      <c r="X354" s="224" t="s">
        <v>292</v>
      </c>
      <c r="Y354" s="224" t="s">
        <v>168</v>
      </c>
      <c r="Z354" s="213"/>
      <c r="AA354" s="213"/>
      <c r="AB354" s="213"/>
      <c r="AC354" s="213"/>
      <c r="AD354" s="213"/>
      <c r="AE354" s="213"/>
      <c r="AF354" s="213"/>
      <c r="AG354" s="213" t="s">
        <v>293</v>
      </c>
      <c r="AH354" s="213"/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ht="22.5" outlineLevel="1" x14ac:dyDescent="0.2">
      <c r="A355" s="246">
        <v>154</v>
      </c>
      <c r="B355" s="247" t="s">
        <v>665</v>
      </c>
      <c r="C355" s="256" t="s">
        <v>666</v>
      </c>
      <c r="D355" s="248" t="s">
        <v>265</v>
      </c>
      <c r="E355" s="249">
        <v>2.8790100000000001</v>
      </c>
      <c r="F355" s="250"/>
      <c r="G355" s="251">
        <f>ROUND(E355*F355,2)</f>
        <v>0</v>
      </c>
      <c r="H355" s="250"/>
      <c r="I355" s="251">
        <f>ROUND(E355*H355,2)</f>
        <v>0</v>
      </c>
      <c r="J355" s="250"/>
      <c r="K355" s="251">
        <f>ROUND(E355*J355,2)</f>
        <v>0</v>
      </c>
      <c r="L355" s="251">
        <v>21</v>
      </c>
      <c r="M355" s="251">
        <f>G355*(1+L355/100)</f>
        <v>0</v>
      </c>
      <c r="N355" s="249">
        <v>0</v>
      </c>
      <c r="O355" s="249">
        <f>ROUND(E355*N355,2)</f>
        <v>0</v>
      </c>
      <c r="P355" s="249">
        <v>0</v>
      </c>
      <c r="Q355" s="249">
        <f>ROUND(E355*P355,2)</f>
        <v>0</v>
      </c>
      <c r="R355" s="251" t="s">
        <v>291</v>
      </c>
      <c r="S355" s="251" t="s">
        <v>153</v>
      </c>
      <c r="T355" s="252" t="s">
        <v>153</v>
      </c>
      <c r="U355" s="224">
        <v>2.0699999999999998</v>
      </c>
      <c r="V355" s="224">
        <f>ROUND(E355*U355,2)</f>
        <v>5.96</v>
      </c>
      <c r="W355" s="224"/>
      <c r="X355" s="224" t="s">
        <v>292</v>
      </c>
      <c r="Y355" s="224" t="s">
        <v>168</v>
      </c>
      <c r="Z355" s="213"/>
      <c r="AA355" s="213"/>
      <c r="AB355" s="213"/>
      <c r="AC355" s="213"/>
      <c r="AD355" s="213"/>
      <c r="AE355" s="213"/>
      <c r="AF355" s="213"/>
      <c r="AG355" s="213" t="s">
        <v>293</v>
      </c>
      <c r="AH355" s="213"/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1" x14ac:dyDescent="0.2">
      <c r="A356" s="237">
        <v>155</v>
      </c>
      <c r="B356" s="238" t="s">
        <v>667</v>
      </c>
      <c r="C356" s="254" t="s">
        <v>668</v>
      </c>
      <c r="D356" s="239" t="s">
        <v>265</v>
      </c>
      <c r="E356" s="240">
        <v>2.8790100000000001</v>
      </c>
      <c r="F356" s="241"/>
      <c r="G356" s="242">
        <f>ROUND(E356*F356,2)</f>
        <v>0</v>
      </c>
      <c r="H356" s="241"/>
      <c r="I356" s="242">
        <f>ROUND(E356*H356,2)</f>
        <v>0</v>
      </c>
      <c r="J356" s="241"/>
      <c r="K356" s="242">
        <f>ROUND(E356*J356,2)</f>
        <v>0</v>
      </c>
      <c r="L356" s="242">
        <v>21</v>
      </c>
      <c r="M356" s="242">
        <f>G356*(1+L356/100)</f>
        <v>0</v>
      </c>
      <c r="N356" s="240">
        <v>0</v>
      </c>
      <c r="O356" s="240">
        <f>ROUND(E356*N356,2)</f>
        <v>0</v>
      </c>
      <c r="P356" s="240">
        <v>0</v>
      </c>
      <c r="Q356" s="240">
        <f>ROUND(E356*P356,2)</f>
        <v>0</v>
      </c>
      <c r="R356" s="242" t="s">
        <v>291</v>
      </c>
      <c r="S356" s="242" t="s">
        <v>153</v>
      </c>
      <c r="T356" s="243" t="s">
        <v>153</v>
      </c>
      <c r="U356" s="224">
        <v>0.49</v>
      </c>
      <c r="V356" s="224">
        <f>ROUND(E356*U356,2)</f>
        <v>1.41</v>
      </c>
      <c r="W356" s="224"/>
      <c r="X356" s="224" t="s">
        <v>292</v>
      </c>
      <c r="Y356" s="224" t="s">
        <v>168</v>
      </c>
      <c r="Z356" s="213"/>
      <c r="AA356" s="213"/>
      <c r="AB356" s="213"/>
      <c r="AC356" s="213"/>
      <c r="AD356" s="213"/>
      <c r="AE356" s="213"/>
      <c r="AF356" s="213"/>
      <c r="AG356" s="213" t="s">
        <v>293</v>
      </c>
      <c r="AH356" s="213"/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2" x14ac:dyDescent="0.2">
      <c r="A357" s="220"/>
      <c r="B357" s="221"/>
      <c r="C357" s="255" t="s">
        <v>669</v>
      </c>
      <c r="D357" s="245"/>
      <c r="E357" s="245"/>
      <c r="F357" s="245"/>
      <c r="G357" s="245"/>
      <c r="H357" s="224"/>
      <c r="I357" s="224"/>
      <c r="J357" s="224"/>
      <c r="K357" s="224"/>
      <c r="L357" s="224"/>
      <c r="M357" s="224"/>
      <c r="N357" s="223"/>
      <c r="O357" s="223"/>
      <c r="P357" s="223"/>
      <c r="Q357" s="223"/>
      <c r="R357" s="224"/>
      <c r="S357" s="224"/>
      <c r="T357" s="224"/>
      <c r="U357" s="224"/>
      <c r="V357" s="224"/>
      <c r="W357" s="224"/>
      <c r="X357" s="224"/>
      <c r="Y357" s="224"/>
      <c r="Z357" s="213"/>
      <c r="AA357" s="213"/>
      <c r="AB357" s="213"/>
      <c r="AC357" s="213"/>
      <c r="AD357" s="213"/>
      <c r="AE357" s="213"/>
      <c r="AF357" s="213"/>
      <c r="AG357" s="213" t="s">
        <v>159</v>
      </c>
      <c r="AH357" s="213"/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1" x14ac:dyDescent="0.2">
      <c r="A358" s="246">
        <v>156</v>
      </c>
      <c r="B358" s="247" t="s">
        <v>670</v>
      </c>
      <c r="C358" s="256" t="s">
        <v>671</v>
      </c>
      <c r="D358" s="248" t="s">
        <v>265</v>
      </c>
      <c r="E358" s="249">
        <v>28.790120000000002</v>
      </c>
      <c r="F358" s="250"/>
      <c r="G358" s="251">
        <f>ROUND(E358*F358,2)</f>
        <v>0</v>
      </c>
      <c r="H358" s="250"/>
      <c r="I358" s="251">
        <f>ROUND(E358*H358,2)</f>
        <v>0</v>
      </c>
      <c r="J358" s="250"/>
      <c r="K358" s="251">
        <f>ROUND(E358*J358,2)</f>
        <v>0</v>
      </c>
      <c r="L358" s="251">
        <v>21</v>
      </c>
      <c r="M358" s="251">
        <f>G358*(1+L358/100)</f>
        <v>0</v>
      </c>
      <c r="N358" s="249">
        <v>0</v>
      </c>
      <c r="O358" s="249">
        <f>ROUND(E358*N358,2)</f>
        <v>0</v>
      </c>
      <c r="P358" s="249">
        <v>0</v>
      </c>
      <c r="Q358" s="249">
        <f>ROUND(E358*P358,2)</f>
        <v>0</v>
      </c>
      <c r="R358" s="251" t="s">
        <v>291</v>
      </c>
      <c r="S358" s="251" t="s">
        <v>153</v>
      </c>
      <c r="T358" s="252" t="s">
        <v>153</v>
      </c>
      <c r="U358" s="224">
        <v>0</v>
      </c>
      <c r="V358" s="224">
        <f>ROUND(E358*U358,2)</f>
        <v>0</v>
      </c>
      <c r="W358" s="224"/>
      <c r="X358" s="224" t="s">
        <v>292</v>
      </c>
      <c r="Y358" s="224" t="s">
        <v>168</v>
      </c>
      <c r="Z358" s="213"/>
      <c r="AA358" s="213"/>
      <c r="AB358" s="213"/>
      <c r="AC358" s="213"/>
      <c r="AD358" s="213"/>
      <c r="AE358" s="213"/>
      <c r="AF358" s="213"/>
      <c r="AG358" s="213" t="s">
        <v>293</v>
      </c>
      <c r="AH358" s="213"/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1" x14ac:dyDescent="0.2">
      <c r="A359" s="246">
        <v>157</v>
      </c>
      <c r="B359" s="247" t="s">
        <v>672</v>
      </c>
      <c r="C359" s="256" t="s">
        <v>673</v>
      </c>
      <c r="D359" s="248" t="s">
        <v>265</v>
      </c>
      <c r="E359" s="249">
        <v>2.8790100000000001</v>
      </c>
      <c r="F359" s="250"/>
      <c r="G359" s="251">
        <f>ROUND(E359*F359,2)</f>
        <v>0</v>
      </c>
      <c r="H359" s="250"/>
      <c r="I359" s="251">
        <f>ROUND(E359*H359,2)</f>
        <v>0</v>
      </c>
      <c r="J359" s="250"/>
      <c r="K359" s="251">
        <f>ROUND(E359*J359,2)</f>
        <v>0</v>
      </c>
      <c r="L359" s="251">
        <v>21</v>
      </c>
      <c r="M359" s="251">
        <f>G359*(1+L359/100)</f>
        <v>0</v>
      </c>
      <c r="N359" s="249">
        <v>0</v>
      </c>
      <c r="O359" s="249">
        <f>ROUND(E359*N359,2)</f>
        <v>0</v>
      </c>
      <c r="P359" s="249">
        <v>0</v>
      </c>
      <c r="Q359" s="249">
        <f>ROUND(E359*P359,2)</f>
        <v>0</v>
      </c>
      <c r="R359" s="251" t="s">
        <v>291</v>
      </c>
      <c r="S359" s="251" t="s">
        <v>153</v>
      </c>
      <c r="T359" s="252" t="s">
        <v>153</v>
      </c>
      <c r="U359" s="224">
        <v>0.94</v>
      </c>
      <c r="V359" s="224">
        <f>ROUND(E359*U359,2)</f>
        <v>2.71</v>
      </c>
      <c r="W359" s="224"/>
      <c r="X359" s="224" t="s">
        <v>292</v>
      </c>
      <c r="Y359" s="224" t="s">
        <v>168</v>
      </c>
      <c r="Z359" s="213"/>
      <c r="AA359" s="213"/>
      <c r="AB359" s="213"/>
      <c r="AC359" s="213"/>
      <c r="AD359" s="213"/>
      <c r="AE359" s="213"/>
      <c r="AF359" s="213"/>
      <c r="AG359" s="213" t="s">
        <v>293</v>
      </c>
      <c r="AH359" s="213"/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 x14ac:dyDescent="0.2">
      <c r="A360" s="237">
        <v>158</v>
      </c>
      <c r="B360" s="238" t="s">
        <v>674</v>
      </c>
      <c r="C360" s="254" t="s">
        <v>675</v>
      </c>
      <c r="D360" s="239" t="s">
        <v>265</v>
      </c>
      <c r="E360" s="240">
        <v>2.8790100000000001</v>
      </c>
      <c r="F360" s="241"/>
      <c r="G360" s="242">
        <f>ROUND(E360*F360,2)</f>
        <v>0</v>
      </c>
      <c r="H360" s="241"/>
      <c r="I360" s="242">
        <f>ROUND(E360*H360,2)</f>
        <v>0</v>
      </c>
      <c r="J360" s="241"/>
      <c r="K360" s="242">
        <f>ROUND(E360*J360,2)</f>
        <v>0</v>
      </c>
      <c r="L360" s="242">
        <v>21</v>
      </c>
      <c r="M360" s="242">
        <f>G360*(1+L360/100)</f>
        <v>0</v>
      </c>
      <c r="N360" s="240">
        <v>0</v>
      </c>
      <c r="O360" s="240">
        <f>ROUND(E360*N360,2)</f>
        <v>0</v>
      </c>
      <c r="P360" s="240">
        <v>0</v>
      </c>
      <c r="Q360" s="240">
        <f>ROUND(E360*P360,2)</f>
        <v>0</v>
      </c>
      <c r="R360" s="242" t="s">
        <v>291</v>
      </c>
      <c r="S360" s="242" t="s">
        <v>153</v>
      </c>
      <c r="T360" s="243" t="s">
        <v>153</v>
      </c>
      <c r="U360" s="224">
        <v>0</v>
      </c>
      <c r="V360" s="224">
        <f>ROUND(E360*U360,2)</f>
        <v>0</v>
      </c>
      <c r="W360" s="224"/>
      <c r="X360" s="224" t="s">
        <v>292</v>
      </c>
      <c r="Y360" s="224" t="s">
        <v>168</v>
      </c>
      <c r="Z360" s="213"/>
      <c r="AA360" s="213"/>
      <c r="AB360" s="213"/>
      <c r="AC360" s="213"/>
      <c r="AD360" s="213"/>
      <c r="AE360" s="213"/>
      <c r="AF360" s="213"/>
      <c r="AG360" s="213" t="s">
        <v>293</v>
      </c>
      <c r="AH360" s="213"/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2" x14ac:dyDescent="0.2">
      <c r="A361" s="220"/>
      <c r="B361" s="221"/>
      <c r="C361" s="255" t="s">
        <v>676</v>
      </c>
      <c r="D361" s="245"/>
      <c r="E361" s="245"/>
      <c r="F361" s="245"/>
      <c r="G361" s="245"/>
      <c r="H361" s="224"/>
      <c r="I361" s="224"/>
      <c r="J361" s="224"/>
      <c r="K361" s="224"/>
      <c r="L361" s="224"/>
      <c r="M361" s="224"/>
      <c r="N361" s="223"/>
      <c r="O361" s="223"/>
      <c r="P361" s="223"/>
      <c r="Q361" s="223"/>
      <c r="R361" s="224"/>
      <c r="S361" s="224"/>
      <c r="T361" s="224"/>
      <c r="U361" s="224"/>
      <c r="V361" s="224"/>
      <c r="W361" s="224"/>
      <c r="X361" s="224"/>
      <c r="Y361" s="224"/>
      <c r="Z361" s="213"/>
      <c r="AA361" s="213"/>
      <c r="AB361" s="213"/>
      <c r="AC361" s="213"/>
      <c r="AD361" s="213"/>
      <c r="AE361" s="213"/>
      <c r="AF361" s="213"/>
      <c r="AG361" s="213" t="s">
        <v>159</v>
      </c>
      <c r="AH361" s="213"/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ht="22.5" outlineLevel="1" x14ac:dyDescent="0.2">
      <c r="A362" s="237">
        <v>159</v>
      </c>
      <c r="B362" s="238" t="s">
        <v>677</v>
      </c>
      <c r="C362" s="254" t="s">
        <v>678</v>
      </c>
      <c r="D362" s="239" t="s">
        <v>265</v>
      </c>
      <c r="E362" s="240">
        <v>2.8790100000000001</v>
      </c>
      <c r="F362" s="241"/>
      <c r="G362" s="242">
        <f>ROUND(E362*F362,2)</f>
        <v>0</v>
      </c>
      <c r="H362" s="241"/>
      <c r="I362" s="242">
        <f>ROUND(E362*H362,2)</f>
        <v>0</v>
      </c>
      <c r="J362" s="241"/>
      <c r="K362" s="242">
        <f>ROUND(E362*J362,2)</f>
        <v>0</v>
      </c>
      <c r="L362" s="242">
        <v>21</v>
      </c>
      <c r="M362" s="242">
        <f>G362*(1+L362/100)</f>
        <v>0</v>
      </c>
      <c r="N362" s="240">
        <v>0</v>
      </c>
      <c r="O362" s="240">
        <f>ROUND(E362*N362,2)</f>
        <v>0</v>
      </c>
      <c r="P362" s="240">
        <v>0</v>
      </c>
      <c r="Q362" s="240">
        <f>ROUND(E362*P362,2)</f>
        <v>0</v>
      </c>
      <c r="R362" s="242" t="s">
        <v>679</v>
      </c>
      <c r="S362" s="242" t="s">
        <v>153</v>
      </c>
      <c r="T362" s="243" t="s">
        <v>153</v>
      </c>
      <c r="U362" s="224">
        <v>0.83</v>
      </c>
      <c r="V362" s="224">
        <f>ROUND(E362*U362,2)</f>
        <v>2.39</v>
      </c>
      <c r="W362" s="224"/>
      <c r="X362" s="224" t="s">
        <v>292</v>
      </c>
      <c r="Y362" s="224" t="s">
        <v>168</v>
      </c>
      <c r="Z362" s="213"/>
      <c r="AA362" s="213"/>
      <c r="AB362" s="213"/>
      <c r="AC362" s="213"/>
      <c r="AD362" s="213"/>
      <c r="AE362" s="213"/>
      <c r="AF362" s="213"/>
      <c r="AG362" s="213" t="s">
        <v>293</v>
      </c>
      <c r="AH362" s="213"/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2" x14ac:dyDescent="0.2">
      <c r="A363" s="220"/>
      <c r="B363" s="221"/>
      <c r="C363" s="266" t="s">
        <v>680</v>
      </c>
      <c r="D363" s="262"/>
      <c r="E363" s="262"/>
      <c r="F363" s="262"/>
      <c r="G363" s="262"/>
      <c r="H363" s="224"/>
      <c r="I363" s="224"/>
      <c r="J363" s="224"/>
      <c r="K363" s="224"/>
      <c r="L363" s="224"/>
      <c r="M363" s="224"/>
      <c r="N363" s="223"/>
      <c r="O363" s="223"/>
      <c r="P363" s="223"/>
      <c r="Q363" s="223"/>
      <c r="R363" s="224"/>
      <c r="S363" s="224"/>
      <c r="T363" s="224"/>
      <c r="U363" s="224"/>
      <c r="V363" s="224"/>
      <c r="W363" s="224"/>
      <c r="X363" s="224"/>
      <c r="Y363" s="224"/>
      <c r="Z363" s="213"/>
      <c r="AA363" s="213"/>
      <c r="AB363" s="213"/>
      <c r="AC363" s="213"/>
      <c r="AD363" s="213"/>
      <c r="AE363" s="213"/>
      <c r="AF363" s="213"/>
      <c r="AG363" s="213" t="s">
        <v>211</v>
      </c>
      <c r="AH363" s="213"/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44" t="str">
        <f>C363</f>
        <v>nebo vybouraných hmot nošením nebo přehazováním k místu nakládky přístupnému normálním dopravním prostředkům do 10 m,</v>
      </c>
      <c r="BB363" s="213"/>
      <c r="BC363" s="213"/>
      <c r="BD363" s="213"/>
      <c r="BE363" s="213"/>
      <c r="BF363" s="213"/>
      <c r="BG363" s="213"/>
      <c r="BH363" s="213"/>
    </row>
    <row r="364" spans="1:60" ht="22.5" outlineLevel="2" x14ac:dyDescent="0.2">
      <c r="A364" s="220"/>
      <c r="B364" s="221"/>
      <c r="C364" s="269" t="s">
        <v>681</v>
      </c>
      <c r="D364" s="264"/>
      <c r="E364" s="264"/>
      <c r="F364" s="264"/>
      <c r="G364" s="264"/>
      <c r="H364" s="224"/>
      <c r="I364" s="224"/>
      <c r="J364" s="224"/>
      <c r="K364" s="224"/>
      <c r="L364" s="224"/>
      <c r="M364" s="224"/>
      <c r="N364" s="223"/>
      <c r="O364" s="223"/>
      <c r="P364" s="223"/>
      <c r="Q364" s="223"/>
      <c r="R364" s="224"/>
      <c r="S364" s="224"/>
      <c r="T364" s="224"/>
      <c r="U364" s="224"/>
      <c r="V364" s="224"/>
      <c r="W364" s="224"/>
      <c r="X364" s="224"/>
      <c r="Y364" s="224"/>
      <c r="Z364" s="213"/>
      <c r="AA364" s="213"/>
      <c r="AB364" s="213"/>
      <c r="AC364" s="213"/>
      <c r="AD364" s="213"/>
      <c r="AE364" s="213"/>
      <c r="AF364" s="213"/>
      <c r="AG364" s="213" t="s">
        <v>159</v>
      </c>
      <c r="AH364" s="213"/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44" t="str">
        <f>C364</f>
        <v>S naložením suti nebo vybouraných hmot do dopravního prostředku a na jejich vyložením, popřípadě přeložením na normální dopravní prostředek.</v>
      </c>
      <c r="BB364" s="213"/>
      <c r="BC364" s="213"/>
      <c r="BD364" s="213"/>
      <c r="BE364" s="213"/>
      <c r="BF364" s="213"/>
      <c r="BG364" s="213"/>
      <c r="BH364" s="213"/>
    </row>
    <row r="365" spans="1:60" x14ac:dyDescent="0.2">
      <c r="A365" s="3"/>
      <c r="B365" s="4"/>
      <c r="C365" s="257"/>
      <c r="D365" s="6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AE365">
        <v>12</v>
      </c>
      <c r="AF365">
        <v>21</v>
      </c>
      <c r="AG365" t="s">
        <v>134</v>
      </c>
    </row>
    <row r="366" spans="1:60" x14ac:dyDescent="0.2">
      <c r="A366" s="216"/>
      <c r="B366" s="217" t="s">
        <v>29</v>
      </c>
      <c r="C366" s="258"/>
      <c r="D366" s="218"/>
      <c r="E366" s="219"/>
      <c r="F366" s="219"/>
      <c r="G366" s="236">
        <f>G8+G11+G23+G52+G54+G60+G73+G82+G90+G111+G161+G252+G287+G336+G344+G348+G351</f>
        <v>0</v>
      </c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AE366">
        <f>SUMIF(L7:L364,AE365,G7:G364)</f>
        <v>0</v>
      </c>
      <c r="AF366">
        <f>SUMIF(L7:L364,AF365,G7:G364)</f>
        <v>0</v>
      </c>
      <c r="AG366" t="s">
        <v>202</v>
      </c>
    </row>
    <row r="367" spans="1:60" x14ac:dyDescent="0.2">
      <c r="C367" s="259"/>
      <c r="D367" s="10"/>
      <c r="AG367" t="s">
        <v>203</v>
      </c>
    </row>
    <row r="368" spans="1:60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29hYox6KRgXiyI0jXz6qUL4hMFv1REhHn+MtZmbZGqRop4qQYhQFtEGuZoD4PY0NWo5uUMgD3+AXbHRxZlSSw==" saltValue="jCUqn9Sp5Uo5Y3vZZSPZow==" spinCount="100000" sheet="1" formatRows="0"/>
  <mergeCells count="94">
    <mergeCell ref="C357:G357"/>
    <mergeCell ref="C361:G361"/>
    <mergeCell ref="C363:G363"/>
    <mergeCell ref="C364:G364"/>
    <mergeCell ref="C268:G268"/>
    <mergeCell ref="C269:G269"/>
    <mergeCell ref="C272:G272"/>
    <mergeCell ref="C276:G276"/>
    <mergeCell ref="C343:G343"/>
    <mergeCell ref="C346:G346"/>
    <mergeCell ref="C243:G243"/>
    <mergeCell ref="C257:G257"/>
    <mergeCell ref="C260:G260"/>
    <mergeCell ref="C261:G261"/>
    <mergeCell ref="C264:G264"/>
    <mergeCell ref="C265:G265"/>
    <mergeCell ref="C236:G236"/>
    <mergeCell ref="C237:G237"/>
    <mergeCell ref="C238:G238"/>
    <mergeCell ref="C239:G239"/>
    <mergeCell ref="C240:G240"/>
    <mergeCell ref="C241:G241"/>
    <mergeCell ref="C229:G229"/>
    <mergeCell ref="C230:G230"/>
    <mergeCell ref="C231:G231"/>
    <mergeCell ref="C232:G232"/>
    <mergeCell ref="C233:G233"/>
    <mergeCell ref="C234:G234"/>
    <mergeCell ref="C222:G222"/>
    <mergeCell ref="C223:G223"/>
    <mergeCell ref="C225:G225"/>
    <mergeCell ref="C226:G226"/>
    <mergeCell ref="C227:G227"/>
    <mergeCell ref="C228:G228"/>
    <mergeCell ref="C216:G216"/>
    <mergeCell ref="C217:G217"/>
    <mergeCell ref="C218:G218"/>
    <mergeCell ref="C219:G219"/>
    <mergeCell ref="C220:G220"/>
    <mergeCell ref="C221:G221"/>
    <mergeCell ref="C209:G209"/>
    <mergeCell ref="C210:G210"/>
    <mergeCell ref="C211:G211"/>
    <mergeCell ref="C212:G212"/>
    <mergeCell ref="C213:G213"/>
    <mergeCell ref="C215:G215"/>
    <mergeCell ref="C203:G203"/>
    <mergeCell ref="C204:G204"/>
    <mergeCell ref="C205:G205"/>
    <mergeCell ref="C206:G206"/>
    <mergeCell ref="C207:G207"/>
    <mergeCell ref="C208:G208"/>
    <mergeCell ref="C194:G194"/>
    <mergeCell ref="C197:G197"/>
    <mergeCell ref="C198:G198"/>
    <mergeCell ref="C199:G199"/>
    <mergeCell ref="C200:G200"/>
    <mergeCell ref="C202:G202"/>
    <mergeCell ref="C185:G185"/>
    <mergeCell ref="C187:G187"/>
    <mergeCell ref="C188:G188"/>
    <mergeCell ref="C190:G190"/>
    <mergeCell ref="C192:G192"/>
    <mergeCell ref="C193:G193"/>
    <mergeCell ref="C151:G151"/>
    <mergeCell ref="C160:G160"/>
    <mergeCell ref="C163:G163"/>
    <mergeCell ref="C166:G166"/>
    <mergeCell ref="C182:G182"/>
    <mergeCell ref="C183:G183"/>
    <mergeCell ref="C117:G117"/>
    <mergeCell ref="C119:G119"/>
    <mergeCell ref="C120:G120"/>
    <mergeCell ref="C121:G121"/>
    <mergeCell ref="C123:G123"/>
    <mergeCell ref="C146:G146"/>
    <mergeCell ref="C69:G69"/>
    <mergeCell ref="C70:G70"/>
    <mergeCell ref="C89:G89"/>
    <mergeCell ref="C110:G110"/>
    <mergeCell ref="C115:G115"/>
    <mergeCell ref="C116:G116"/>
    <mergeCell ref="C18:G18"/>
    <mergeCell ref="C21:G21"/>
    <mergeCell ref="C62:G62"/>
    <mergeCell ref="C63:G63"/>
    <mergeCell ref="C66:G66"/>
    <mergeCell ref="C67:G67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B09D5-C547-44B8-A101-D9E1C52C39A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204</v>
      </c>
      <c r="B1" s="198"/>
      <c r="C1" s="198"/>
      <c r="D1" s="198"/>
      <c r="E1" s="198"/>
      <c r="F1" s="198"/>
      <c r="G1" s="198"/>
      <c r="AG1" t="s">
        <v>121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122</v>
      </c>
    </row>
    <row r="3" spans="1:60" ht="24.95" customHeight="1" x14ac:dyDescent="0.2">
      <c r="A3" s="199" t="s">
        <v>8</v>
      </c>
      <c r="B3" s="49" t="s">
        <v>43</v>
      </c>
      <c r="C3" s="202" t="s">
        <v>44</v>
      </c>
      <c r="D3" s="200"/>
      <c r="E3" s="200"/>
      <c r="F3" s="200"/>
      <c r="G3" s="201"/>
      <c r="AC3" s="177" t="s">
        <v>122</v>
      </c>
      <c r="AG3" t="s">
        <v>124</v>
      </c>
    </row>
    <row r="4" spans="1:60" ht="24.95" customHeight="1" x14ac:dyDescent="0.2">
      <c r="A4" s="203" t="s">
        <v>9</v>
      </c>
      <c r="B4" s="204" t="s">
        <v>52</v>
      </c>
      <c r="C4" s="205" t="s">
        <v>53</v>
      </c>
      <c r="D4" s="206"/>
      <c r="E4" s="206"/>
      <c r="F4" s="206"/>
      <c r="G4" s="207"/>
      <c r="AG4" t="s">
        <v>125</v>
      </c>
    </row>
    <row r="5" spans="1:60" x14ac:dyDescent="0.2">
      <c r="D5" s="10"/>
    </row>
    <row r="6" spans="1:60" ht="38.25" x14ac:dyDescent="0.2">
      <c r="A6" s="209" t="s">
        <v>126</v>
      </c>
      <c r="B6" s="211" t="s">
        <v>127</v>
      </c>
      <c r="C6" s="211" t="s">
        <v>128</v>
      </c>
      <c r="D6" s="210" t="s">
        <v>129</v>
      </c>
      <c r="E6" s="209" t="s">
        <v>130</v>
      </c>
      <c r="F6" s="208" t="s">
        <v>131</v>
      </c>
      <c r="G6" s="209" t="s">
        <v>29</v>
      </c>
      <c r="H6" s="212" t="s">
        <v>30</v>
      </c>
      <c r="I6" s="212" t="s">
        <v>132</v>
      </c>
      <c r="J6" s="212" t="s">
        <v>31</v>
      </c>
      <c r="K6" s="212" t="s">
        <v>133</v>
      </c>
      <c r="L6" s="212" t="s">
        <v>134</v>
      </c>
      <c r="M6" s="212" t="s">
        <v>135</v>
      </c>
      <c r="N6" s="212" t="s">
        <v>136</v>
      </c>
      <c r="O6" s="212" t="s">
        <v>137</v>
      </c>
      <c r="P6" s="212" t="s">
        <v>138</v>
      </c>
      <c r="Q6" s="212" t="s">
        <v>139</v>
      </c>
      <c r="R6" s="212" t="s">
        <v>140</v>
      </c>
      <c r="S6" s="212" t="s">
        <v>141</v>
      </c>
      <c r="T6" s="212" t="s">
        <v>142</v>
      </c>
      <c r="U6" s="212" t="s">
        <v>143</v>
      </c>
      <c r="V6" s="212" t="s">
        <v>144</v>
      </c>
      <c r="W6" s="212" t="s">
        <v>145</v>
      </c>
      <c r="X6" s="212" t="s">
        <v>146</v>
      </c>
      <c r="Y6" s="212" t="s">
        <v>147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0" t="s">
        <v>148</v>
      </c>
      <c r="B8" s="231" t="s">
        <v>99</v>
      </c>
      <c r="C8" s="253" t="s">
        <v>100</v>
      </c>
      <c r="D8" s="232"/>
      <c r="E8" s="233"/>
      <c r="F8" s="234"/>
      <c r="G8" s="234">
        <f>SUMIF(AG9:AG25,"&lt;&gt;NOR",G9:G25)</f>
        <v>0</v>
      </c>
      <c r="H8" s="234"/>
      <c r="I8" s="234">
        <f>SUM(I9:I25)</f>
        <v>0</v>
      </c>
      <c r="J8" s="234"/>
      <c r="K8" s="234">
        <f>SUM(K9:K25)</f>
        <v>0</v>
      </c>
      <c r="L8" s="234"/>
      <c r="M8" s="234">
        <f>SUM(M9:M25)</f>
        <v>0</v>
      </c>
      <c r="N8" s="233"/>
      <c r="O8" s="233">
        <f>SUM(O9:O25)</f>
        <v>0</v>
      </c>
      <c r="P8" s="233"/>
      <c r="Q8" s="233">
        <f>SUM(Q9:Q25)</f>
        <v>0</v>
      </c>
      <c r="R8" s="234"/>
      <c r="S8" s="234"/>
      <c r="T8" s="235"/>
      <c r="U8" s="229"/>
      <c r="V8" s="229">
        <f>SUM(V9:V25)</f>
        <v>0</v>
      </c>
      <c r="W8" s="229"/>
      <c r="X8" s="229"/>
      <c r="Y8" s="229"/>
      <c r="AG8" t="s">
        <v>149</v>
      </c>
    </row>
    <row r="9" spans="1:60" ht="22.5" outlineLevel="1" x14ac:dyDescent="0.2">
      <c r="A9" s="246">
        <v>1</v>
      </c>
      <c r="B9" s="247" t="s">
        <v>684</v>
      </c>
      <c r="C9" s="256" t="s">
        <v>685</v>
      </c>
      <c r="D9" s="248" t="s">
        <v>686</v>
      </c>
      <c r="E9" s="249">
        <v>1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51"/>
      <c r="S9" s="251" t="s">
        <v>179</v>
      </c>
      <c r="T9" s="252" t="s">
        <v>154</v>
      </c>
      <c r="U9" s="224">
        <v>0</v>
      </c>
      <c r="V9" s="224">
        <f>ROUND(E9*U9,2)</f>
        <v>0</v>
      </c>
      <c r="W9" s="224"/>
      <c r="X9" s="224" t="s">
        <v>191</v>
      </c>
      <c r="Y9" s="224" t="s">
        <v>168</v>
      </c>
      <c r="Z9" s="213"/>
      <c r="AA9" s="213"/>
      <c r="AB9" s="213"/>
      <c r="AC9" s="213"/>
      <c r="AD9" s="213"/>
      <c r="AE9" s="213"/>
      <c r="AF9" s="213"/>
      <c r="AG9" s="213" t="s">
        <v>687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46">
        <v>2</v>
      </c>
      <c r="B10" s="247" t="s">
        <v>688</v>
      </c>
      <c r="C10" s="256" t="s">
        <v>689</v>
      </c>
      <c r="D10" s="248" t="s">
        <v>686</v>
      </c>
      <c r="E10" s="249">
        <v>1</v>
      </c>
      <c r="F10" s="250"/>
      <c r="G10" s="251">
        <f>ROUND(E10*F10,2)</f>
        <v>0</v>
      </c>
      <c r="H10" s="250"/>
      <c r="I10" s="251">
        <f>ROUND(E10*H10,2)</f>
        <v>0</v>
      </c>
      <c r="J10" s="250"/>
      <c r="K10" s="251">
        <f>ROUND(E10*J10,2)</f>
        <v>0</v>
      </c>
      <c r="L10" s="251">
        <v>21</v>
      </c>
      <c r="M10" s="251">
        <f>G10*(1+L10/100)</f>
        <v>0</v>
      </c>
      <c r="N10" s="249">
        <v>0</v>
      </c>
      <c r="O10" s="249">
        <f>ROUND(E10*N10,2)</f>
        <v>0</v>
      </c>
      <c r="P10" s="249">
        <v>0</v>
      </c>
      <c r="Q10" s="249">
        <f>ROUND(E10*P10,2)</f>
        <v>0</v>
      </c>
      <c r="R10" s="251"/>
      <c r="S10" s="251" t="s">
        <v>179</v>
      </c>
      <c r="T10" s="252" t="s">
        <v>154</v>
      </c>
      <c r="U10" s="224">
        <v>0</v>
      </c>
      <c r="V10" s="224">
        <f>ROUND(E10*U10,2)</f>
        <v>0</v>
      </c>
      <c r="W10" s="224"/>
      <c r="X10" s="224" t="s">
        <v>191</v>
      </c>
      <c r="Y10" s="224" t="s">
        <v>168</v>
      </c>
      <c r="Z10" s="213"/>
      <c r="AA10" s="213"/>
      <c r="AB10" s="213"/>
      <c r="AC10" s="213"/>
      <c r="AD10" s="213"/>
      <c r="AE10" s="213"/>
      <c r="AF10" s="213"/>
      <c r="AG10" s="213" t="s">
        <v>687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46">
        <v>3</v>
      </c>
      <c r="B11" s="247" t="s">
        <v>690</v>
      </c>
      <c r="C11" s="256" t="s">
        <v>691</v>
      </c>
      <c r="D11" s="248" t="s">
        <v>686</v>
      </c>
      <c r="E11" s="249">
        <v>6</v>
      </c>
      <c r="F11" s="250"/>
      <c r="G11" s="251">
        <f>ROUND(E11*F11,2)</f>
        <v>0</v>
      </c>
      <c r="H11" s="250"/>
      <c r="I11" s="251">
        <f>ROUND(E11*H11,2)</f>
        <v>0</v>
      </c>
      <c r="J11" s="250"/>
      <c r="K11" s="251">
        <f>ROUND(E11*J11,2)</f>
        <v>0</v>
      </c>
      <c r="L11" s="251">
        <v>21</v>
      </c>
      <c r="M11" s="251">
        <f>G11*(1+L11/100)</f>
        <v>0</v>
      </c>
      <c r="N11" s="249">
        <v>0</v>
      </c>
      <c r="O11" s="249">
        <f>ROUND(E11*N11,2)</f>
        <v>0</v>
      </c>
      <c r="P11" s="249">
        <v>0</v>
      </c>
      <c r="Q11" s="249">
        <f>ROUND(E11*P11,2)</f>
        <v>0</v>
      </c>
      <c r="R11" s="251"/>
      <c r="S11" s="251" t="s">
        <v>179</v>
      </c>
      <c r="T11" s="252" t="s">
        <v>154</v>
      </c>
      <c r="U11" s="224">
        <v>0</v>
      </c>
      <c r="V11" s="224">
        <f>ROUND(E11*U11,2)</f>
        <v>0</v>
      </c>
      <c r="W11" s="224"/>
      <c r="X11" s="224" t="s">
        <v>191</v>
      </c>
      <c r="Y11" s="224" t="s">
        <v>168</v>
      </c>
      <c r="Z11" s="213"/>
      <c r="AA11" s="213"/>
      <c r="AB11" s="213"/>
      <c r="AC11" s="213"/>
      <c r="AD11" s="213"/>
      <c r="AE11" s="213"/>
      <c r="AF11" s="213"/>
      <c r="AG11" s="213" t="s">
        <v>687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46">
        <v>4</v>
      </c>
      <c r="B12" s="247" t="s">
        <v>692</v>
      </c>
      <c r="C12" s="256" t="s">
        <v>693</v>
      </c>
      <c r="D12" s="248" t="s">
        <v>686</v>
      </c>
      <c r="E12" s="249">
        <v>6</v>
      </c>
      <c r="F12" s="250"/>
      <c r="G12" s="251">
        <f>ROUND(E12*F12,2)</f>
        <v>0</v>
      </c>
      <c r="H12" s="250"/>
      <c r="I12" s="251">
        <f>ROUND(E12*H12,2)</f>
        <v>0</v>
      </c>
      <c r="J12" s="250"/>
      <c r="K12" s="251">
        <f>ROUND(E12*J12,2)</f>
        <v>0</v>
      </c>
      <c r="L12" s="251">
        <v>21</v>
      </c>
      <c r="M12" s="251">
        <f>G12*(1+L12/100)</f>
        <v>0</v>
      </c>
      <c r="N12" s="249">
        <v>0</v>
      </c>
      <c r="O12" s="249">
        <f>ROUND(E12*N12,2)</f>
        <v>0</v>
      </c>
      <c r="P12" s="249">
        <v>0</v>
      </c>
      <c r="Q12" s="249">
        <f>ROUND(E12*P12,2)</f>
        <v>0</v>
      </c>
      <c r="R12" s="251"/>
      <c r="S12" s="251" t="s">
        <v>179</v>
      </c>
      <c r="T12" s="252" t="s">
        <v>154</v>
      </c>
      <c r="U12" s="224">
        <v>0</v>
      </c>
      <c r="V12" s="224">
        <f>ROUND(E12*U12,2)</f>
        <v>0</v>
      </c>
      <c r="W12" s="224"/>
      <c r="X12" s="224" t="s">
        <v>191</v>
      </c>
      <c r="Y12" s="224" t="s">
        <v>168</v>
      </c>
      <c r="Z12" s="213"/>
      <c r="AA12" s="213"/>
      <c r="AB12" s="213"/>
      <c r="AC12" s="213"/>
      <c r="AD12" s="213"/>
      <c r="AE12" s="213"/>
      <c r="AF12" s="213"/>
      <c r="AG12" s="213" t="s">
        <v>687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6">
        <v>5</v>
      </c>
      <c r="B13" s="247" t="s">
        <v>694</v>
      </c>
      <c r="C13" s="256" t="s">
        <v>695</v>
      </c>
      <c r="D13" s="248" t="s">
        <v>686</v>
      </c>
      <c r="E13" s="249">
        <v>1</v>
      </c>
      <c r="F13" s="250"/>
      <c r="G13" s="251">
        <f>ROUND(E13*F13,2)</f>
        <v>0</v>
      </c>
      <c r="H13" s="250"/>
      <c r="I13" s="251">
        <f>ROUND(E13*H13,2)</f>
        <v>0</v>
      </c>
      <c r="J13" s="250"/>
      <c r="K13" s="251">
        <f>ROUND(E13*J13,2)</f>
        <v>0</v>
      </c>
      <c r="L13" s="251">
        <v>21</v>
      </c>
      <c r="M13" s="251">
        <f>G13*(1+L13/100)</f>
        <v>0</v>
      </c>
      <c r="N13" s="249">
        <v>0</v>
      </c>
      <c r="O13" s="249">
        <f>ROUND(E13*N13,2)</f>
        <v>0</v>
      </c>
      <c r="P13" s="249">
        <v>0</v>
      </c>
      <c r="Q13" s="249">
        <f>ROUND(E13*P13,2)</f>
        <v>0</v>
      </c>
      <c r="R13" s="251"/>
      <c r="S13" s="251" t="s">
        <v>179</v>
      </c>
      <c r="T13" s="252" t="s">
        <v>154</v>
      </c>
      <c r="U13" s="224">
        <v>0</v>
      </c>
      <c r="V13" s="224">
        <f>ROUND(E13*U13,2)</f>
        <v>0</v>
      </c>
      <c r="W13" s="224"/>
      <c r="X13" s="224" t="s">
        <v>191</v>
      </c>
      <c r="Y13" s="224" t="s">
        <v>168</v>
      </c>
      <c r="Z13" s="213"/>
      <c r="AA13" s="213"/>
      <c r="AB13" s="213"/>
      <c r="AC13" s="213"/>
      <c r="AD13" s="213"/>
      <c r="AE13" s="213"/>
      <c r="AF13" s="213"/>
      <c r="AG13" s="213" t="s">
        <v>687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6">
        <v>6</v>
      </c>
      <c r="B14" s="247" t="s">
        <v>696</v>
      </c>
      <c r="C14" s="256" t="s">
        <v>697</v>
      </c>
      <c r="D14" s="248" t="s">
        <v>686</v>
      </c>
      <c r="E14" s="249">
        <v>1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49">
        <v>0</v>
      </c>
      <c r="O14" s="249">
        <f>ROUND(E14*N14,2)</f>
        <v>0</v>
      </c>
      <c r="P14" s="249">
        <v>0</v>
      </c>
      <c r="Q14" s="249">
        <f>ROUND(E14*P14,2)</f>
        <v>0</v>
      </c>
      <c r="R14" s="251"/>
      <c r="S14" s="251" t="s">
        <v>179</v>
      </c>
      <c r="T14" s="252" t="s">
        <v>154</v>
      </c>
      <c r="U14" s="224">
        <v>0</v>
      </c>
      <c r="V14" s="224">
        <f>ROUND(E14*U14,2)</f>
        <v>0</v>
      </c>
      <c r="W14" s="224"/>
      <c r="X14" s="224" t="s">
        <v>191</v>
      </c>
      <c r="Y14" s="224" t="s">
        <v>168</v>
      </c>
      <c r="Z14" s="213"/>
      <c r="AA14" s="213"/>
      <c r="AB14" s="213"/>
      <c r="AC14" s="213"/>
      <c r="AD14" s="213"/>
      <c r="AE14" s="213"/>
      <c r="AF14" s="213"/>
      <c r="AG14" s="213" t="s">
        <v>687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6">
        <v>7</v>
      </c>
      <c r="B15" s="247" t="s">
        <v>698</v>
      </c>
      <c r="C15" s="256" t="s">
        <v>699</v>
      </c>
      <c r="D15" s="248" t="s">
        <v>686</v>
      </c>
      <c r="E15" s="249">
        <v>1</v>
      </c>
      <c r="F15" s="250"/>
      <c r="G15" s="251">
        <f>ROUND(E15*F15,2)</f>
        <v>0</v>
      </c>
      <c r="H15" s="250"/>
      <c r="I15" s="251">
        <f>ROUND(E15*H15,2)</f>
        <v>0</v>
      </c>
      <c r="J15" s="250"/>
      <c r="K15" s="251">
        <f>ROUND(E15*J15,2)</f>
        <v>0</v>
      </c>
      <c r="L15" s="251">
        <v>21</v>
      </c>
      <c r="M15" s="251">
        <f>G15*(1+L15/100)</f>
        <v>0</v>
      </c>
      <c r="N15" s="249">
        <v>0</v>
      </c>
      <c r="O15" s="249">
        <f>ROUND(E15*N15,2)</f>
        <v>0</v>
      </c>
      <c r="P15" s="249">
        <v>0</v>
      </c>
      <c r="Q15" s="249">
        <f>ROUND(E15*P15,2)</f>
        <v>0</v>
      </c>
      <c r="R15" s="251"/>
      <c r="S15" s="251" t="s">
        <v>179</v>
      </c>
      <c r="T15" s="252" t="s">
        <v>154</v>
      </c>
      <c r="U15" s="224">
        <v>0</v>
      </c>
      <c r="V15" s="224">
        <f>ROUND(E15*U15,2)</f>
        <v>0</v>
      </c>
      <c r="W15" s="224"/>
      <c r="X15" s="224" t="s">
        <v>191</v>
      </c>
      <c r="Y15" s="224" t="s">
        <v>168</v>
      </c>
      <c r="Z15" s="213"/>
      <c r="AA15" s="213"/>
      <c r="AB15" s="213"/>
      <c r="AC15" s="213"/>
      <c r="AD15" s="213"/>
      <c r="AE15" s="213"/>
      <c r="AF15" s="213"/>
      <c r="AG15" s="213" t="s">
        <v>687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6">
        <v>8</v>
      </c>
      <c r="B16" s="247" t="s">
        <v>700</v>
      </c>
      <c r="C16" s="256" t="s">
        <v>701</v>
      </c>
      <c r="D16" s="248" t="s">
        <v>686</v>
      </c>
      <c r="E16" s="249">
        <v>1</v>
      </c>
      <c r="F16" s="250"/>
      <c r="G16" s="251">
        <f>ROUND(E16*F16,2)</f>
        <v>0</v>
      </c>
      <c r="H16" s="250"/>
      <c r="I16" s="251">
        <f>ROUND(E16*H16,2)</f>
        <v>0</v>
      </c>
      <c r="J16" s="250"/>
      <c r="K16" s="251">
        <f>ROUND(E16*J16,2)</f>
        <v>0</v>
      </c>
      <c r="L16" s="251">
        <v>21</v>
      </c>
      <c r="M16" s="251">
        <f>G16*(1+L16/100)</f>
        <v>0</v>
      </c>
      <c r="N16" s="249">
        <v>0</v>
      </c>
      <c r="O16" s="249">
        <f>ROUND(E16*N16,2)</f>
        <v>0</v>
      </c>
      <c r="P16" s="249">
        <v>0</v>
      </c>
      <c r="Q16" s="249">
        <f>ROUND(E16*P16,2)</f>
        <v>0</v>
      </c>
      <c r="R16" s="251"/>
      <c r="S16" s="251" t="s">
        <v>179</v>
      </c>
      <c r="T16" s="252" t="s">
        <v>154</v>
      </c>
      <c r="U16" s="224">
        <v>0</v>
      </c>
      <c r="V16" s="224">
        <f>ROUND(E16*U16,2)</f>
        <v>0</v>
      </c>
      <c r="W16" s="224"/>
      <c r="X16" s="224" t="s">
        <v>191</v>
      </c>
      <c r="Y16" s="224" t="s">
        <v>168</v>
      </c>
      <c r="Z16" s="213"/>
      <c r="AA16" s="213"/>
      <c r="AB16" s="213"/>
      <c r="AC16" s="213"/>
      <c r="AD16" s="213"/>
      <c r="AE16" s="213"/>
      <c r="AF16" s="213"/>
      <c r="AG16" s="213" t="s">
        <v>687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6">
        <v>9</v>
      </c>
      <c r="B17" s="247" t="s">
        <v>702</v>
      </c>
      <c r="C17" s="256" t="s">
        <v>703</v>
      </c>
      <c r="D17" s="248" t="s">
        <v>686</v>
      </c>
      <c r="E17" s="249">
        <v>1</v>
      </c>
      <c r="F17" s="250"/>
      <c r="G17" s="251">
        <f>ROUND(E17*F17,2)</f>
        <v>0</v>
      </c>
      <c r="H17" s="250"/>
      <c r="I17" s="251">
        <f>ROUND(E17*H17,2)</f>
        <v>0</v>
      </c>
      <c r="J17" s="250"/>
      <c r="K17" s="251">
        <f>ROUND(E17*J17,2)</f>
        <v>0</v>
      </c>
      <c r="L17" s="251">
        <v>21</v>
      </c>
      <c r="M17" s="251">
        <f>G17*(1+L17/100)</f>
        <v>0</v>
      </c>
      <c r="N17" s="249">
        <v>0</v>
      </c>
      <c r="O17" s="249">
        <f>ROUND(E17*N17,2)</f>
        <v>0</v>
      </c>
      <c r="P17" s="249">
        <v>0</v>
      </c>
      <c r="Q17" s="249">
        <f>ROUND(E17*P17,2)</f>
        <v>0</v>
      </c>
      <c r="R17" s="251"/>
      <c r="S17" s="251" t="s">
        <v>179</v>
      </c>
      <c r="T17" s="252" t="s">
        <v>154</v>
      </c>
      <c r="U17" s="224">
        <v>0</v>
      </c>
      <c r="V17" s="224">
        <f>ROUND(E17*U17,2)</f>
        <v>0</v>
      </c>
      <c r="W17" s="224"/>
      <c r="X17" s="224" t="s">
        <v>191</v>
      </c>
      <c r="Y17" s="224" t="s">
        <v>168</v>
      </c>
      <c r="Z17" s="213"/>
      <c r="AA17" s="213"/>
      <c r="AB17" s="213"/>
      <c r="AC17" s="213"/>
      <c r="AD17" s="213"/>
      <c r="AE17" s="213"/>
      <c r="AF17" s="213"/>
      <c r="AG17" s="213" t="s">
        <v>687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6">
        <v>10</v>
      </c>
      <c r="B18" s="247" t="s">
        <v>704</v>
      </c>
      <c r="C18" s="256" t="s">
        <v>705</v>
      </c>
      <c r="D18" s="248" t="s">
        <v>686</v>
      </c>
      <c r="E18" s="249">
        <v>1</v>
      </c>
      <c r="F18" s="250"/>
      <c r="G18" s="251">
        <f>ROUND(E18*F18,2)</f>
        <v>0</v>
      </c>
      <c r="H18" s="250"/>
      <c r="I18" s="251">
        <f>ROUND(E18*H18,2)</f>
        <v>0</v>
      </c>
      <c r="J18" s="250"/>
      <c r="K18" s="251">
        <f>ROUND(E18*J18,2)</f>
        <v>0</v>
      </c>
      <c r="L18" s="251">
        <v>21</v>
      </c>
      <c r="M18" s="251">
        <f>G18*(1+L18/100)</f>
        <v>0</v>
      </c>
      <c r="N18" s="249">
        <v>0</v>
      </c>
      <c r="O18" s="249">
        <f>ROUND(E18*N18,2)</f>
        <v>0</v>
      </c>
      <c r="P18" s="249">
        <v>0</v>
      </c>
      <c r="Q18" s="249">
        <f>ROUND(E18*P18,2)</f>
        <v>0</v>
      </c>
      <c r="R18" s="251"/>
      <c r="S18" s="251" t="s">
        <v>179</v>
      </c>
      <c r="T18" s="252" t="s">
        <v>154</v>
      </c>
      <c r="U18" s="224">
        <v>0</v>
      </c>
      <c r="V18" s="224">
        <f>ROUND(E18*U18,2)</f>
        <v>0</v>
      </c>
      <c r="W18" s="224"/>
      <c r="X18" s="224" t="s">
        <v>191</v>
      </c>
      <c r="Y18" s="224" t="s">
        <v>168</v>
      </c>
      <c r="Z18" s="213"/>
      <c r="AA18" s="213"/>
      <c r="AB18" s="213"/>
      <c r="AC18" s="213"/>
      <c r="AD18" s="213"/>
      <c r="AE18" s="213"/>
      <c r="AF18" s="213"/>
      <c r="AG18" s="213" t="s">
        <v>687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46">
        <v>11</v>
      </c>
      <c r="B19" s="247" t="s">
        <v>706</v>
      </c>
      <c r="C19" s="256" t="s">
        <v>707</v>
      </c>
      <c r="D19" s="248" t="s">
        <v>686</v>
      </c>
      <c r="E19" s="249">
        <v>1</v>
      </c>
      <c r="F19" s="250"/>
      <c r="G19" s="251">
        <f>ROUND(E19*F19,2)</f>
        <v>0</v>
      </c>
      <c r="H19" s="250"/>
      <c r="I19" s="251">
        <f>ROUND(E19*H19,2)</f>
        <v>0</v>
      </c>
      <c r="J19" s="250"/>
      <c r="K19" s="251">
        <f>ROUND(E19*J19,2)</f>
        <v>0</v>
      </c>
      <c r="L19" s="251">
        <v>21</v>
      </c>
      <c r="M19" s="251">
        <f>G19*(1+L19/100)</f>
        <v>0</v>
      </c>
      <c r="N19" s="249">
        <v>0</v>
      </c>
      <c r="O19" s="249">
        <f>ROUND(E19*N19,2)</f>
        <v>0</v>
      </c>
      <c r="P19" s="249">
        <v>0</v>
      </c>
      <c r="Q19" s="249">
        <f>ROUND(E19*P19,2)</f>
        <v>0</v>
      </c>
      <c r="R19" s="251"/>
      <c r="S19" s="251" t="s">
        <v>179</v>
      </c>
      <c r="T19" s="252" t="s">
        <v>154</v>
      </c>
      <c r="U19" s="224">
        <v>0</v>
      </c>
      <c r="V19" s="224">
        <f>ROUND(E19*U19,2)</f>
        <v>0</v>
      </c>
      <c r="W19" s="224"/>
      <c r="X19" s="224" t="s">
        <v>191</v>
      </c>
      <c r="Y19" s="224" t="s">
        <v>168</v>
      </c>
      <c r="Z19" s="213"/>
      <c r="AA19" s="213"/>
      <c r="AB19" s="213"/>
      <c r="AC19" s="213"/>
      <c r="AD19" s="213"/>
      <c r="AE19" s="213"/>
      <c r="AF19" s="213"/>
      <c r="AG19" s="213" t="s">
        <v>687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1" x14ac:dyDescent="0.2">
      <c r="A20" s="246">
        <v>12</v>
      </c>
      <c r="B20" s="247" t="s">
        <v>708</v>
      </c>
      <c r="C20" s="256" t="s">
        <v>709</v>
      </c>
      <c r="D20" s="248" t="s">
        <v>686</v>
      </c>
      <c r="E20" s="249">
        <v>1</v>
      </c>
      <c r="F20" s="250"/>
      <c r="G20" s="251">
        <f>ROUND(E20*F20,2)</f>
        <v>0</v>
      </c>
      <c r="H20" s="250"/>
      <c r="I20" s="251">
        <f>ROUND(E20*H20,2)</f>
        <v>0</v>
      </c>
      <c r="J20" s="250"/>
      <c r="K20" s="251">
        <f>ROUND(E20*J20,2)</f>
        <v>0</v>
      </c>
      <c r="L20" s="251">
        <v>21</v>
      </c>
      <c r="M20" s="251">
        <f>G20*(1+L20/100)</f>
        <v>0</v>
      </c>
      <c r="N20" s="249">
        <v>0</v>
      </c>
      <c r="O20" s="249">
        <f>ROUND(E20*N20,2)</f>
        <v>0</v>
      </c>
      <c r="P20" s="249">
        <v>0</v>
      </c>
      <c r="Q20" s="249">
        <f>ROUND(E20*P20,2)</f>
        <v>0</v>
      </c>
      <c r="R20" s="251"/>
      <c r="S20" s="251" t="s">
        <v>179</v>
      </c>
      <c r="T20" s="252" t="s">
        <v>154</v>
      </c>
      <c r="U20" s="224">
        <v>0</v>
      </c>
      <c r="V20" s="224">
        <f>ROUND(E20*U20,2)</f>
        <v>0</v>
      </c>
      <c r="W20" s="224"/>
      <c r="X20" s="224" t="s">
        <v>191</v>
      </c>
      <c r="Y20" s="224" t="s">
        <v>168</v>
      </c>
      <c r="Z20" s="213"/>
      <c r="AA20" s="213"/>
      <c r="AB20" s="213"/>
      <c r="AC20" s="213"/>
      <c r="AD20" s="213"/>
      <c r="AE20" s="213"/>
      <c r="AF20" s="213"/>
      <c r="AG20" s="213" t="s">
        <v>687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6">
        <v>13</v>
      </c>
      <c r="B21" s="247" t="s">
        <v>710</v>
      </c>
      <c r="C21" s="256" t="s">
        <v>711</v>
      </c>
      <c r="D21" s="248" t="s">
        <v>686</v>
      </c>
      <c r="E21" s="249">
        <v>1</v>
      </c>
      <c r="F21" s="250"/>
      <c r="G21" s="251">
        <f>ROUND(E21*F21,2)</f>
        <v>0</v>
      </c>
      <c r="H21" s="250"/>
      <c r="I21" s="251">
        <f>ROUND(E21*H21,2)</f>
        <v>0</v>
      </c>
      <c r="J21" s="250"/>
      <c r="K21" s="251">
        <f>ROUND(E21*J21,2)</f>
        <v>0</v>
      </c>
      <c r="L21" s="251">
        <v>21</v>
      </c>
      <c r="M21" s="251">
        <f>G21*(1+L21/100)</f>
        <v>0</v>
      </c>
      <c r="N21" s="249">
        <v>0</v>
      </c>
      <c r="O21" s="249">
        <f>ROUND(E21*N21,2)</f>
        <v>0</v>
      </c>
      <c r="P21" s="249">
        <v>0</v>
      </c>
      <c r="Q21" s="249">
        <f>ROUND(E21*P21,2)</f>
        <v>0</v>
      </c>
      <c r="R21" s="251"/>
      <c r="S21" s="251" t="s">
        <v>179</v>
      </c>
      <c r="T21" s="252" t="s">
        <v>154</v>
      </c>
      <c r="U21" s="224">
        <v>0</v>
      </c>
      <c r="V21" s="224">
        <f>ROUND(E21*U21,2)</f>
        <v>0</v>
      </c>
      <c r="W21" s="224"/>
      <c r="X21" s="224" t="s">
        <v>191</v>
      </c>
      <c r="Y21" s="224" t="s">
        <v>168</v>
      </c>
      <c r="Z21" s="213"/>
      <c r="AA21" s="213"/>
      <c r="AB21" s="213"/>
      <c r="AC21" s="213"/>
      <c r="AD21" s="213"/>
      <c r="AE21" s="213"/>
      <c r="AF21" s="213"/>
      <c r="AG21" s="213" t="s">
        <v>687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6">
        <v>14</v>
      </c>
      <c r="B22" s="247" t="s">
        <v>712</v>
      </c>
      <c r="C22" s="256" t="s">
        <v>713</v>
      </c>
      <c r="D22" s="248" t="s">
        <v>686</v>
      </c>
      <c r="E22" s="249">
        <v>1</v>
      </c>
      <c r="F22" s="250"/>
      <c r="G22" s="251">
        <f>ROUND(E22*F22,2)</f>
        <v>0</v>
      </c>
      <c r="H22" s="250"/>
      <c r="I22" s="251">
        <f>ROUND(E22*H22,2)</f>
        <v>0</v>
      </c>
      <c r="J22" s="250"/>
      <c r="K22" s="251">
        <f>ROUND(E22*J22,2)</f>
        <v>0</v>
      </c>
      <c r="L22" s="251">
        <v>21</v>
      </c>
      <c r="M22" s="251">
        <f>G22*(1+L22/100)</f>
        <v>0</v>
      </c>
      <c r="N22" s="249">
        <v>0</v>
      </c>
      <c r="O22" s="249">
        <f>ROUND(E22*N22,2)</f>
        <v>0</v>
      </c>
      <c r="P22" s="249">
        <v>0</v>
      </c>
      <c r="Q22" s="249">
        <f>ROUND(E22*P22,2)</f>
        <v>0</v>
      </c>
      <c r="R22" s="251"/>
      <c r="S22" s="251" t="s">
        <v>179</v>
      </c>
      <c r="T22" s="252" t="s">
        <v>154</v>
      </c>
      <c r="U22" s="224">
        <v>0</v>
      </c>
      <c r="V22" s="224">
        <f>ROUND(E22*U22,2)</f>
        <v>0</v>
      </c>
      <c r="W22" s="224"/>
      <c r="X22" s="224" t="s">
        <v>191</v>
      </c>
      <c r="Y22" s="224" t="s">
        <v>168</v>
      </c>
      <c r="Z22" s="213"/>
      <c r="AA22" s="213"/>
      <c r="AB22" s="213"/>
      <c r="AC22" s="213"/>
      <c r="AD22" s="213"/>
      <c r="AE22" s="213"/>
      <c r="AF22" s="213"/>
      <c r="AG22" s="213" t="s">
        <v>687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46">
        <v>15</v>
      </c>
      <c r="B23" s="247" t="s">
        <v>714</v>
      </c>
      <c r="C23" s="256" t="s">
        <v>715</v>
      </c>
      <c r="D23" s="248" t="s">
        <v>686</v>
      </c>
      <c r="E23" s="249">
        <v>1</v>
      </c>
      <c r="F23" s="250"/>
      <c r="G23" s="251">
        <f>ROUND(E23*F23,2)</f>
        <v>0</v>
      </c>
      <c r="H23" s="250"/>
      <c r="I23" s="251">
        <f>ROUND(E23*H23,2)</f>
        <v>0</v>
      </c>
      <c r="J23" s="250"/>
      <c r="K23" s="251">
        <f>ROUND(E23*J23,2)</f>
        <v>0</v>
      </c>
      <c r="L23" s="251">
        <v>21</v>
      </c>
      <c r="M23" s="251">
        <f>G23*(1+L23/100)</f>
        <v>0</v>
      </c>
      <c r="N23" s="249">
        <v>0</v>
      </c>
      <c r="O23" s="249">
        <f>ROUND(E23*N23,2)</f>
        <v>0</v>
      </c>
      <c r="P23" s="249">
        <v>0</v>
      </c>
      <c r="Q23" s="249">
        <f>ROUND(E23*P23,2)</f>
        <v>0</v>
      </c>
      <c r="R23" s="251"/>
      <c r="S23" s="251" t="s">
        <v>179</v>
      </c>
      <c r="T23" s="252" t="s">
        <v>154</v>
      </c>
      <c r="U23" s="224">
        <v>0</v>
      </c>
      <c r="V23" s="224">
        <f>ROUND(E23*U23,2)</f>
        <v>0</v>
      </c>
      <c r="W23" s="224"/>
      <c r="X23" s="224" t="s">
        <v>191</v>
      </c>
      <c r="Y23" s="224" t="s">
        <v>168</v>
      </c>
      <c r="Z23" s="213"/>
      <c r="AA23" s="213"/>
      <c r="AB23" s="213"/>
      <c r="AC23" s="213"/>
      <c r="AD23" s="213"/>
      <c r="AE23" s="213"/>
      <c r="AF23" s="213"/>
      <c r="AG23" s="213" t="s">
        <v>687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6">
        <v>16</v>
      </c>
      <c r="B24" s="247" t="s">
        <v>716</v>
      </c>
      <c r="C24" s="256" t="s">
        <v>717</v>
      </c>
      <c r="D24" s="248" t="s">
        <v>686</v>
      </c>
      <c r="E24" s="249">
        <v>1</v>
      </c>
      <c r="F24" s="250"/>
      <c r="G24" s="251">
        <f>ROUND(E24*F24,2)</f>
        <v>0</v>
      </c>
      <c r="H24" s="250"/>
      <c r="I24" s="251">
        <f>ROUND(E24*H24,2)</f>
        <v>0</v>
      </c>
      <c r="J24" s="250"/>
      <c r="K24" s="251">
        <f>ROUND(E24*J24,2)</f>
        <v>0</v>
      </c>
      <c r="L24" s="251">
        <v>21</v>
      </c>
      <c r="M24" s="251">
        <f>G24*(1+L24/100)</f>
        <v>0</v>
      </c>
      <c r="N24" s="249">
        <v>0</v>
      </c>
      <c r="O24" s="249">
        <f>ROUND(E24*N24,2)</f>
        <v>0</v>
      </c>
      <c r="P24" s="249">
        <v>0</v>
      </c>
      <c r="Q24" s="249">
        <f>ROUND(E24*P24,2)</f>
        <v>0</v>
      </c>
      <c r="R24" s="251"/>
      <c r="S24" s="251" t="s">
        <v>179</v>
      </c>
      <c r="T24" s="252" t="s">
        <v>154</v>
      </c>
      <c r="U24" s="224">
        <v>0</v>
      </c>
      <c r="V24" s="224">
        <f>ROUND(E24*U24,2)</f>
        <v>0</v>
      </c>
      <c r="W24" s="224"/>
      <c r="X24" s="224" t="s">
        <v>191</v>
      </c>
      <c r="Y24" s="224" t="s">
        <v>168</v>
      </c>
      <c r="Z24" s="213"/>
      <c r="AA24" s="213"/>
      <c r="AB24" s="213"/>
      <c r="AC24" s="213"/>
      <c r="AD24" s="213"/>
      <c r="AE24" s="213"/>
      <c r="AF24" s="213"/>
      <c r="AG24" s="213" t="s">
        <v>687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6">
        <v>17</v>
      </c>
      <c r="B25" s="247" t="s">
        <v>718</v>
      </c>
      <c r="C25" s="256" t="s">
        <v>719</v>
      </c>
      <c r="D25" s="248" t="s">
        <v>686</v>
      </c>
      <c r="E25" s="249">
        <v>1</v>
      </c>
      <c r="F25" s="250"/>
      <c r="G25" s="251">
        <f>ROUND(E25*F25,2)</f>
        <v>0</v>
      </c>
      <c r="H25" s="250"/>
      <c r="I25" s="251">
        <f>ROUND(E25*H25,2)</f>
        <v>0</v>
      </c>
      <c r="J25" s="250"/>
      <c r="K25" s="251">
        <f>ROUND(E25*J25,2)</f>
        <v>0</v>
      </c>
      <c r="L25" s="251">
        <v>21</v>
      </c>
      <c r="M25" s="251">
        <f>G25*(1+L25/100)</f>
        <v>0</v>
      </c>
      <c r="N25" s="249">
        <v>0</v>
      </c>
      <c r="O25" s="249">
        <f>ROUND(E25*N25,2)</f>
        <v>0</v>
      </c>
      <c r="P25" s="249">
        <v>0</v>
      </c>
      <c r="Q25" s="249">
        <f>ROUND(E25*P25,2)</f>
        <v>0</v>
      </c>
      <c r="R25" s="251"/>
      <c r="S25" s="251" t="s">
        <v>179</v>
      </c>
      <c r="T25" s="252" t="s">
        <v>154</v>
      </c>
      <c r="U25" s="224">
        <v>0</v>
      </c>
      <c r="V25" s="224">
        <f>ROUND(E25*U25,2)</f>
        <v>0</v>
      </c>
      <c r="W25" s="224"/>
      <c r="X25" s="224" t="s">
        <v>191</v>
      </c>
      <c r="Y25" s="224" t="s">
        <v>168</v>
      </c>
      <c r="Z25" s="213"/>
      <c r="AA25" s="213"/>
      <c r="AB25" s="213"/>
      <c r="AC25" s="213"/>
      <c r="AD25" s="213"/>
      <c r="AE25" s="213"/>
      <c r="AF25" s="213"/>
      <c r="AG25" s="213" t="s">
        <v>687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x14ac:dyDescent="0.2">
      <c r="A26" s="230" t="s">
        <v>148</v>
      </c>
      <c r="B26" s="231" t="s">
        <v>101</v>
      </c>
      <c r="C26" s="253" t="s">
        <v>102</v>
      </c>
      <c r="D26" s="232"/>
      <c r="E26" s="233"/>
      <c r="F26" s="234"/>
      <c r="G26" s="234">
        <f>SUMIF(AG27:AG29,"&lt;&gt;NOR",G27:G29)</f>
        <v>0</v>
      </c>
      <c r="H26" s="234"/>
      <c r="I26" s="234">
        <f>SUM(I27:I29)</f>
        <v>0</v>
      </c>
      <c r="J26" s="234"/>
      <c r="K26" s="234">
        <f>SUM(K27:K29)</f>
        <v>0</v>
      </c>
      <c r="L26" s="234"/>
      <c r="M26" s="234">
        <f>SUM(M27:M29)</f>
        <v>0</v>
      </c>
      <c r="N26" s="233"/>
      <c r="O26" s="233">
        <f>SUM(O27:O29)</f>
        <v>0</v>
      </c>
      <c r="P26" s="233"/>
      <c r="Q26" s="233">
        <f>SUM(Q27:Q29)</f>
        <v>0</v>
      </c>
      <c r="R26" s="234"/>
      <c r="S26" s="234"/>
      <c r="T26" s="235"/>
      <c r="U26" s="229"/>
      <c r="V26" s="229">
        <f>SUM(V27:V29)</f>
        <v>0</v>
      </c>
      <c r="W26" s="229"/>
      <c r="X26" s="229"/>
      <c r="Y26" s="229"/>
      <c r="AG26" t="s">
        <v>149</v>
      </c>
    </row>
    <row r="27" spans="1:60" ht="22.5" outlineLevel="1" x14ac:dyDescent="0.2">
      <c r="A27" s="246">
        <v>18</v>
      </c>
      <c r="B27" s="247" t="s">
        <v>720</v>
      </c>
      <c r="C27" s="256" t="s">
        <v>721</v>
      </c>
      <c r="D27" s="248" t="s">
        <v>722</v>
      </c>
      <c r="E27" s="249">
        <v>1</v>
      </c>
      <c r="F27" s="250"/>
      <c r="G27" s="251">
        <f>ROUND(E27*F27,2)</f>
        <v>0</v>
      </c>
      <c r="H27" s="250"/>
      <c r="I27" s="251">
        <f>ROUND(E27*H27,2)</f>
        <v>0</v>
      </c>
      <c r="J27" s="250"/>
      <c r="K27" s="251">
        <f>ROUND(E27*J27,2)</f>
        <v>0</v>
      </c>
      <c r="L27" s="251">
        <v>21</v>
      </c>
      <c r="M27" s="251">
        <f>G27*(1+L27/100)</f>
        <v>0</v>
      </c>
      <c r="N27" s="249">
        <v>0</v>
      </c>
      <c r="O27" s="249">
        <f>ROUND(E27*N27,2)</f>
        <v>0</v>
      </c>
      <c r="P27" s="249">
        <v>0</v>
      </c>
      <c r="Q27" s="249">
        <f>ROUND(E27*P27,2)</f>
        <v>0</v>
      </c>
      <c r="R27" s="251"/>
      <c r="S27" s="251" t="s">
        <v>179</v>
      </c>
      <c r="T27" s="252" t="s">
        <v>154</v>
      </c>
      <c r="U27" s="224">
        <v>0</v>
      </c>
      <c r="V27" s="224">
        <f>ROUND(E27*U27,2)</f>
        <v>0</v>
      </c>
      <c r="W27" s="224"/>
      <c r="X27" s="224" t="s">
        <v>191</v>
      </c>
      <c r="Y27" s="224" t="s">
        <v>168</v>
      </c>
      <c r="Z27" s="213"/>
      <c r="AA27" s="213"/>
      <c r="AB27" s="213"/>
      <c r="AC27" s="213"/>
      <c r="AD27" s="213"/>
      <c r="AE27" s="213"/>
      <c r="AF27" s="213"/>
      <c r="AG27" s="213" t="s">
        <v>687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46">
        <v>19</v>
      </c>
      <c r="B28" s="247" t="s">
        <v>723</v>
      </c>
      <c r="C28" s="256" t="s">
        <v>724</v>
      </c>
      <c r="D28" s="248" t="s">
        <v>686</v>
      </c>
      <c r="E28" s="249">
        <v>1</v>
      </c>
      <c r="F28" s="250"/>
      <c r="G28" s="251">
        <f>ROUND(E28*F28,2)</f>
        <v>0</v>
      </c>
      <c r="H28" s="250"/>
      <c r="I28" s="251">
        <f>ROUND(E28*H28,2)</f>
        <v>0</v>
      </c>
      <c r="J28" s="250"/>
      <c r="K28" s="251">
        <f>ROUND(E28*J28,2)</f>
        <v>0</v>
      </c>
      <c r="L28" s="251">
        <v>21</v>
      </c>
      <c r="M28" s="251">
        <f>G28*(1+L28/100)</f>
        <v>0</v>
      </c>
      <c r="N28" s="249">
        <v>0</v>
      </c>
      <c r="O28" s="249">
        <f>ROUND(E28*N28,2)</f>
        <v>0</v>
      </c>
      <c r="P28" s="249">
        <v>0</v>
      </c>
      <c r="Q28" s="249">
        <f>ROUND(E28*P28,2)</f>
        <v>0</v>
      </c>
      <c r="R28" s="251"/>
      <c r="S28" s="251" t="s">
        <v>179</v>
      </c>
      <c r="T28" s="252" t="s">
        <v>154</v>
      </c>
      <c r="U28" s="224">
        <v>0</v>
      </c>
      <c r="V28" s="224">
        <f>ROUND(E28*U28,2)</f>
        <v>0</v>
      </c>
      <c r="W28" s="224"/>
      <c r="X28" s="224" t="s">
        <v>191</v>
      </c>
      <c r="Y28" s="224" t="s">
        <v>168</v>
      </c>
      <c r="Z28" s="213"/>
      <c r="AA28" s="213"/>
      <c r="AB28" s="213"/>
      <c r="AC28" s="213"/>
      <c r="AD28" s="213"/>
      <c r="AE28" s="213"/>
      <c r="AF28" s="213"/>
      <c r="AG28" s="213" t="s">
        <v>687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6">
        <v>20</v>
      </c>
      <c r="B29" s="247" t="s">
        <v>725</v>
      </c>
      <c r="C29" s="256" t="s">
        <v>726</v>
      </c>
      <c r="D29" s="248" t="s">
        <v>686</v>
      </c>
      <c r="E29" s="249">
        <v>1</v>
      </c>
      <c r="F29" s="250"/>
      <c r="G29" s="251">
        <f>ROUND(E29*F29,2)</f>
        <v>0</v>
      </c>
      <c r="H29" s="250"/>
      <c r="I29" s="251">
        <f>ROUND(E29*H29,2)</f>
        <v>0</v>
      </c>
      <c r="J29" s="250"/>
      <c r="K29" s="251">
        <f>ROUND(E29*J29,2)</f>
        <v>0</v>
      </c>
      <c r="L29" s="251">
        <v>21</v>
      </c>
      <c r="M29" s="251">
        <f>G29*(1+L29/100)</f>
        <v>0</v>
      </c>
      <c r="N29" s="249">
        <v>0</v>
      </c>
      <c r="O29" s="249">
        <f>ROUND(E29*N29,2)</f>
        <v>0</v>
      </c>
      <c r="P29" s="249">
        <v>0</v>
      </c>
      <c r="Q29" s="249">
        <f>ROUND(E29*P29,2)</f>
        <v>0</v>
      </c>
      <c r="R29" s="251"/>
      <c r="S29" s="251" t="s">
        <v>179</v>
      </c>
      <c r="T29" s="252" t="s">
        <v>154</v>
      </c>
      <c r="U29" s="224">
        <v>0</v>
      </c>
      <c r="V29" s="224">
        <f>ROUND(E29*U29,2)</f>
        <v>0</v>
      </c>
      <c r="W29" s="224"/>
      <c r="X29" s="224" t="s">
        <v>191</v>
      </c>
      <c r="Y29" s="224" t="s">
        <v>168</v>
      </c>
      <c r="Z29" s="213"/>
      <c r="AA29" s="213"/>
      <c r="AB29" s="213"/>
      <c r="AC29" s="213"/>
      <c r="AD29" s="213"/>
      <c r="AE29" s="213"/>
      <c r="AF29" s="213"/>
      <c r="AG29" s="213" t="s">
        <v>687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x14ac:dyDescent="0.2">
      <c r="A30" s="230" t="s">
        <v>148</v>
      </c>
      <c r="B30" s="231" t="s">
        <v>103</v>
      </c>
      <c r="C30" s="253" t="s">
        <v>104</v>
      </c>
      <c r="D30" s="232"/>
      <c r="E30" s="233"/>
      <c r="F30" s="234"/>
      <c r="G30" s="234">
        <f>SUMIF(AG31:AG32,"&lt;&gt;NOR",G31:G32)</f>
        <v>0</v>
      </c>
      <c r="H30" s="234"/>
      <c r="I30" s="234">
        <f>SUM(I31:I32)</f>
        <v>0</v>
      </c>
      <c r="J30" s="234"/>
      <c r="K30" s="234">
        <f>SUM(K31:K32)</f>
        <v>0</v>
      </c>
      <c r="L30" s="234"/>
      <c r="M30" s="234">
        <f>SUM(M31:M32)</f>
        <v>0</v>
      </c>
      <c r="N30" s="233"/>
      <c r="O30" s="233">
        <f>SUM(O31:O32)</f>
        <v>0</v>
      </c>
      <c r="P30" s="233"/>
      <c r="Q30" s="233">
        <f>SUM(Q31:Q32)</f>
        <v>0</v>
      </c>
      <c r="R30" s="234"/>
      <c r="S30" s="234"/>
      <c r="T30" s="235"/>
      <c r="U30" s="229"/>
      <c r="V30" s="229">
        <f>SUM(V31:V32)</f>
        <v>0</v>
      </c>
      <c r="W30" s="229"/>
      <c r="X30" s="229"/>
      <c r="Y30" s="229"/>
      <c r="AG30" t="s">
        <v>149</v>
      </c>
    </row>
    <row r="31" spans="1:60" outlineLevel="1" x14ac:dyDescent="0.2">
      <c r="A31" s="246">
        <v>21</v>
      </c>
      <c r="B31" s="247" t="s">
        <v>727</v>
      </c>
      <c r="C31" s="256" t="s">
        <v>728</v>
      </c>
      <c r="D31" s="248" t="s">
        <v>729</v>
      </c>
      <c r="E31" s="249">
        <v>28</v>
      </c>
      <c r="F31" s="250"/>
      <c r="G31" s="251">
        <f>ROUND(E31*F31,2)</f>
        <v>0</v>
      </c>
      <c r="H31" s="250"/>
      <c r="I31" s="251">
        <f>ROUND(E31*H31,2)</f>
        <v>0</v>
      </c>
      <c r="J31" s="250"/>
      <c r="K31" s="251">
        <f>ROUND(E31*J31,2)</f>
        <v>0</v>
      </c>
      <c r="L31" s="251">
        <v>21</v>
      </c>
      <c r="M31" s="251">
        <f>G31*(1+L31/100)</f>
        <v>0</v>
      </c>
      <c r="N31" s="249">
        <v>0</v>
      </c>
      <c r="O31" s="249">
        <f>ROUND(E31*N31,2)</f>
        <v>0</v>
      </c>
      <c r="P31" s="249">
        <v>0</v>
      </c>
      <c r="Q31" s="249">
        <f>ROUND(E31*P31,2)</f>
        <v>0</v>
      </c>
      <c r="R31" s="251"/>
      <c r="S31" s="251" t="s">
        <v>179</v>
      </c>
      <c r="T31" s="252" t="s">
        <v>154</v>
      </c>
      <c r="U31" s="224">
        <v>0</v>
      </c>
      <c r="V31" s="224">
        <f>ROUND(E31*U31,2)</f>
        <v>0</v>
      </c>
      <c r="W31" s="224"/>
      <c r="X31" s="224" t="s">
        <v>191</v>
      </c>
      <c r="Y31" s="224" t="s">
        <v>168</v>
      </c>
      <c r="Z31" s="213"/>
      <c r="AA31" s="213"/>
      <c r="AB31" s="213"/>
      <c r="AC31" s="213"/>
      <c r="AD31" s="213"/>
      <c r="AE31" s="213"/>
      <c r="AF31" s="213"/>
      <c r="AG31" s="213" t="s">
        <v>687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6">
        <v>22</v>
      </c>
      <c r="B32" s="247" t="s">
        <v>730</v>
      </c>
      <c r="C32" s="256" t="s">
        <v>731</v>
      </c>
      <c r="D32" s="248" t="s">
        <v>722</v>
      </c>
      <c r="E32" s="249">
        <v>1</v>
      </c>
      <c r="F32" s="250"/>
      <c r="G32" s="251">
        <f>ROUND(E32*F32,2)</f>
        <v>0</v>
      </c>
      <c r="H32" s="250"/>
      <c r="I32" s="251">
        <f>ROUND(E32*H32,2)</f>
        <v>0</v>
      </c>
      <c r="J32" s="250"/>
      <c r="K32" s="251">
        <f>ROUND(E32*J32,2)</f>
        <v>0</v>
      </c>
      <c r="L32" s="251">
        <v>21</v>
      </c>
      <c r="M32" s="251">
        <f>G32*(1+L32/100)</f>
        <v>0</v>
      </c>
      <c r="N32" s="249">
        <v>0</v>
      </c>
      <c r="O32" s="249">
        <f>ROUND(E32*N32,2)</f>
        <v>0</v>
      </c>
      <c r="P32" s="249">
        <v>0</v>
      </c>
      <c r="Q32" s="249">
        <f>ROUND(E32*P32,2)</f>
        <v>0</v>
      </c>
      <c r="R32" s="251"/>
      <c r="S32" s="251" t="s">
        <v>179</v>
      </c>
      <c r="T32" s="252" t="s">
        <v>154</v>
      </c>
      <c r="U32" s="224">
        <v>0</v>
      </c>
      <c r="V32" s="224">
        <f>ROUND(E32*U32,2)</f>
        <v>0</v>
      </c>
      <c r="W32" s="224"/>
      <c r="X32" s="224" t="s">
        <v>191</v>
      </c>
      <c r="Y32" s="224" t="s">
        <v>168</v>
      </c>
      <c r="Z32" s="213"/>
      <c r="AA32" s="213"/>
      <c r="AB32" s="213"/>
      <c r="AC32" s="213"/>
      <c r="AD32" s="213"/>
      <c r="AE32" s="213"/>
      <c r="AF32" s="213"/>
      <c r="AG32" s="213" t="s">
        <v>687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x14ac:dyDescent="0.2">
      <c r="A33" s="230" t="s">
        <v>148</v>
      </c>
      <c r="B33" s="231" t="s">
        <v>105</v>
      </c>
      <c r="C33" s="253" t="s">
        <v>106</v>
      </c>
      <c r="D33" s="232"/>
      <c r="E33" s="233"/>
      <c r="F33" s="234"/>
      <c r="G33" s="234">
        <f>SUMIF(AG34:AG37,"&lt;&gt;NOR",G34:G37)</f>
        <v>0</v>
      </c>
      <c r="H33" s="234"/>
      <c r="I33" s="234">
        <f>SUM(I34:I37)</f>
        <v>0</v>
      </c>
      <c r="J33" s="234"/>
      <c r="K33" s="234">
        <f>SUM(K34:K37)</f>
        <v>0</v>
      </c>
      <c r="L33" s="234"/>
      <c r="M33" s="234">
        <f>SUM(M34:M37)</f>
        <v>0</v>
      </c>
      <c r="N33" s="233"/>
      <c r="O33" s="233">
        <f>SUM(O34:O37)</f>
        <v>0</v>
      </c>
      <c r="P33" s="233"/>
      <c r="Q33" s="233">
        <f>SUM(Q34:Q37)</f>
        <v>0</v>
      </c>
      <c r="R33" s="234"/>
      <c r="S33" s="234"/>
      <c r="T33" s="235"/>
      <c r="U33" s="229"/>
      <c r="V33" s="229">
        <f>SUM(V34:V37)</f>
        <v>0</v>
      </c>
      <c r="W33" s="229"/>
      <c r="X33" s="229"/>
      <c r="Y33" s="229"/>
      <c r="AG33" t="s">
        <v>149</v>
      </c>
    </row>
    <row r="34" spans="1:60" ht="33.75" outlineLevel="1" x14ac:dyDescent="0.2">
      <c r="A34" s="237">
        <v>23</v>
      </c>
      <c r="B34" s="238" t="s">
        <v>732</v>
      </c>
      <c r="C34" s="254" t="s">
        <v>733</v>
      </c>
      <c r="D34" s="239" t="s">
        <v>686</v>
      </c>
      <c r="E34" s="240">
        <v>1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2"/>
      <c r="S34" s="242" t="s">
        <v>179</v>
      </c>
      <c r="T34" s="243" t="s">
        <v>154</v>
      </c>
      <c r="U34" s="224">
        <v>0</v>
      </c>
      <c r="V34" s="224">
        <f>ROUND(E34*U34,2)</f>
        <v>0</v>
      </c>
      <c r="W34" s="224"/>
      <c r="X34" s="224" t="s">
        <v>191</v>
      </c>
      <c r="Y34" s="224" t="s">
        <v>168</v>
      </c>
      <c r="Z34" s="213"/>
      <c r="AA34" s="213"/>
      <c r="AB34" s="213"/>
      <c r="AC34" s="213"/>
      <c r="AD34" s="213"/>
      <c r="AE34" s="213"/>
      <c r="AF34" s="213"/>
      <c r="AG34" s="213" t="s">
        <v>687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 x14ac:dyDescent="0.2">
      <c r="A35" s="220"/>
      <c r="B35" s="221"/>
      <c r="C35" s="255" t="s">
        <v>734</v>
      </c>
      <c r="D35" s="245"/>
      <c r="E35" s="245"/>
      <c r="F35" s="245"/>
      <c r="G35" s="245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3"/>
      <c r="AA35" s="213"/>
      <c r="AB35" s="213"/>
      <c r="AC35" s="213"/>
      <c r="AD35" s="213"/>
      <c r="AE35" s="213"/>
      <c r="AF35" s="213"/>
      <c r="AG35" s="213" t="s">
        <v>159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33.75" outlineLevel="1" x14ac:dyDescent="0.2">
      <c r="A36" s="237">
        <v>24</v>
      </c>
      <c r="B36" s="238" t="s">
        <v>735</v>
      </c>
      <c r="C36" s="254" t="s">
        <v>733</v>
      </c>
      <c r="D36" s="239" t="s">
        <v>686</v>
      </c>
      <c r="E36" s="240">
        <v>1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21</v>
      </c>
      <c r="M36" s="242">
        <f>G36*(1+L36/100)</f>
        <v>0</v>
      </c>
      <c r="N36" s="240">
        <v>0</v>
      </c>
      <c r="O36" s="240">
        <f>ROUND(E36*N36,2)</f>
        <v>0</v>
      </c>
      <c r="P36" s="240">
        <v>0</v>
      </c>
      <c r="Q36" s="240">
        <f>ROUND(E36*P36,2)</f>
        <v>0</v>
      </c>
      <c r="R36" s="242"/>
      <c r="S36" s="242" t="s">
        <v>179</v>
      </c>
      <c r="T36" s="243" t="s">
        <v>154</v>
      </c>
      <c r="U36" s="224">
        <v>0</v>
      </c>
      <c r="V36" s="224">
        <f>ROUND(E36*U36,2)</f>
        <v>0</v>
      </c>
      <c r="W36" s="224"/>
      <c r="X36" s="224" t="s">
        <v>191</v>
      </c>
      <c r="Y36" s="224" t="s">
        <v>168</v>
      </c>
      <c r="Z36" s="213"/>
      <c r="AA36" s="213"/>
      <c r="AB36" s="213"/>
      <c r="AC36" s="213"/>
      <c r="AD36" s="213"/>
      <c r="AE36" s="213"/>
      <c r="AF36" s="213"/>
      <c r="AG36" s="213" t="s">
        <v>687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2" x14ac:dyDescent="0.2">
      <c r="A37" s="220"/>
      <c r="B37" s="221"/>
      <c r="C37" s="255" t="s">
        <v>736</v>
      </c>
      <c r="D37" s="245"/>
      <c r="E37" s="245"/>
      <c r="F37" s="245"/>
      <c r="G37" s="245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3"/>
      <c r="AA37" s="213"/>
      <c r="AB37" s="213"/>
      <c r="AC37" s="213"/>
      <c r="AD37" s="213"/>
      <c r="AE37" s="213"/>
      <c r="AF37" s="213"/>
      <c r="AG37" s="213" t="s">
        <v>159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x14ac:dyDescent="0.2">
      <c r="A38" s="230" t="s">
        <v>148</v>
      </c>
      <c r="B38" s="231" t="s">
        <v>107</v>
      </c>
      <c r="C38" s="253" t="s">
        <v>108</v>
      </c>
      <c r="D38" s="232"/>
      <c r="E38" s="233"/>
      <c r="F38" s="234"/>
      <c r="G38" s="234">
        <f>SUMIF(AG39:AG64,"&lt;&gt;NOR",G39:G64)</f>
        <v>0</v>
      </c>
      <c r="H38" s="234"/>
      <c r="I38" s="234">
        <f>SUM(I39:I64)</f>
        <v>0</v>
      </c>
      <c r="J38" s="234"/>
      <c r="K38" s="234">
        <f>SUM(K39:K64)</f>
        <v>0</v>
      </c>
      <c r="L38" s="234"/>
      <c r="M38" s="234">
        <f>SUM(M39:M64)</f>
        <v>0</v>
      </c>
      <c r="N38" s="233"/>
      <c r="O38" s="233">
        <f>SUM(O39:O64)</f>
        <v>0</v>
      </c>
      <c r="P38" s="233"/>
      <c r="Q38" s="233">
        <f>SUM(Q39:Q64)</f>
        <v>0</v>
      </c>
      <c r="R38" s="234"/>
      <c r="S38" s="234"/>
      <c r="T38" s="235"/>
      <c r="U38" s="229"/>
      <c r="V38" s="229">
        <f>SUM(V39:V64)</f>
        <v>0</v>
      </c>
      <c r="W38" s="229"/>
      <c r="X38" s="229"/>
      <c r="Y38" s="229"/>
      <c r="AG38" t="s">
        <v>149</v>
      </c>
    </row>
    <row r="39" spans="1:60" outlineLevel="1" x14ac:dyDescent="0.2">
      <c r="A39" s="246">
        <v>25</v>
      </c>
      <c r="B39" s="247" t="s">
        <v>737</v>
      </c>
      <c r="C39" s="256" t="s">
        <v>738</v>
      </c>
      <c r="D39" s="248" t="s">
        <v>221</v>
      </c>
      <c r="E39" s="249">
        <v>20</v>
      </c>
      <c r="F39" s="250"/>
      <c r="G39" s="251">
        <f>ROUND(E39*F39,2)</f>
        <v>0</v>
      </c>
      <c r="H39" s="250"/>
      <c r="I39" s="251">
        <f>ROUND(E39*H39,2)</f>
        <v>0</v>
      </c>
      <c r="J39" s="250"/>
      <c r="K39" s="251">
        <f>ROUND(E39*J39,2)</f>
        <v>0</v>
      </c>
      <c r="L39" s="251">
        <v>21</v>
      </c>
      <c r="M39" s="251">
        <f>G39*(1+L39/100)</f>
        <v>0</v>
      </c>
      <c r="N39" s="249">
        <v>0</v>
      </c>
      <c r="O39" s="249">
        <f>ROUND(E39*N39,2)</f>
        <v>0</v>
      </c>
      <c r="P39" s="249">
        <v>0</v>
      </c>
      <c r="Q39" s="249">
        <f>ROUND(E39*P39,2)</f>
        <v>0</v>
      </c>
      <c r="R39" s="251"/>
      <c r="S39" s="251" t="s">
        <v>179</v>
      </c>
      <c r="T39" s="252" t="s">
        <v>154</v>
      </c>
      <c r="U39" s="224">
        <v>0</v>
      </c>
      <c r="V39" s="224">
        <f>ROUND(E39*U39,2)</f>
        <v>0</v>
      </c>
      <c r="W39" s="224"/>
      <c r="X39" s="224" t="s">
        <v>191</v>
      </c>
      <c r="Y39" s="224" t="s">
        <v>168</v>
      </c>
      <c r="Z39" s="213"/>
      <c r="AA39" s="213"/>
      <c r="AB39" s="213"/>
      <c r="AC39" s="213"/>
      <c r="AD39" s="213"/>
      <c r="AE39" s="213"/>
      <c r="AF39" s="213"/>
      <c r="AG39" s="213" t="s">
        <v>687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6">
        <v>26</v>
      </c>
      <c r="B40" s="247" t="s">
        <v>739</v>
      </c>
      <c r="C40" s="256" t="s">
        <v>740</v>
      </c>
      <c r="D40" s="248" t="s">
        <v>221</v>
      </c>
      <c r="E40" s="249">
        <v>20</v>
      </c>
      <c r="F40" s="250"/>
      <c r="G40" s="251">
        <f>ROUND(E40*F40,2)</f>
        <v>0</v>
      </c>
      <c r="H40" s="250"/>
      <c r="I40" s="251">
        <f>ROUND(E40*H40,2)</f>
        <v>0</v>
      </c>
      <c r="J40" s="250"/>
      <c r="K40" s="251">
        <f>ROUND(E40*J40,2)</f>
        <v>0</v>
      </c>
      <c r="L40" s="251">
        <v>21</v>
      </c>
      <c r="M40" s="251">
        <f>G40*(1+L40/100)</f>
        <v>0</v>
      </c>
      <c r="N40" s="249">
        <v>0</v>
      </c>
      <c r="O40" s="249">
        <f>ROUND(E40*N40,2)</f>
        <v>0</v>
      </c>
      <c r="P40" s="249">
        <v>0</v>
      </c>
      <c r="Q40" s="249">
        <f>ROUND(E40*P40,2)</f>
        <v>0</v>
      </c>
      <c r="R40" s="251"/>
      <c r="S40" s="251" t="s">
        <v>179</v>
      </c>
      <c r="T40" s="252" t="s">
        <v>154</v>
      </c>
      <c r="U40" s="224">
        <v>0</v>
      </c>
      <c r="V40" s="224">
        <f>ROUND(E40*U40,2)</f>
        <v>0</v>
      </c>
      <c r="W40" s="224"/>
      <c r="X40" s="224" t="s">
        <v>191</v>
      </c>
      <c r="Y40" s="224" t="s">
        <v>168</v>
      </c>
      <c r="Z40" s="213"/>
      <c r="AA40" s="213"/>
      <c r="AB40" s="213"/>
      <c r="AC40" s="213"/>
      <c r="AD40" s="213"/>
      <c r="AE40" s="213"/>
      <c r="AF40" s="213"/>
      <c r="AG40" s="213" t="s">
        <v>687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6">
        <v>27</v>
      </c>
      <c r="B41" s="247" t="s">
        <v>741</v>
      </c>
      <c r="C41" s="256" t="s">
        <v>742</v>
      </c>
      <c r="D41" s="248" t="s">
        <v>221</v>
      </c>
      <c r="E41" s="249">
        <v>20</v>
      </c>
      <c r="F41" s="250"/>
      <c r="G41" s="251">
        <f>ROUND(E41*F41,2)</f>
        <v>0</v>
      </c>
      <c r="H41" s="250"/>
      <c r="I41" s="251">
        <f>ROUND(E41*H41,2)</f>
        <v>0</v>
      </c>
      <c r="J41" s="250"/>
      <c r="K41" s="251">
        <f>ROUND(E41*J41,2)</f>
        <v>0</v>
      </c>
      <c r="L41" s="251">
        <v>21</v>
      </c>
      <c r="M41" s="251">
        <f>G41*(1+L41/100)</f>
        <v>0</v>
      </c>
      <c r="N41" s="249">
        <v>0</v>
      </c>
      <c r="O41" s="249">
        <f>ROUND(E41*N41,2)</f>
        <v>0</v>
      </c>
      <c r="P41" s="249">
        <v>0</v>
      </c>
      <c r="Q41" s="249">
        <f>ROUND(E41*P41,2)</f>
        <v>0</v>
      </c>
      <c r="R41" s="251"/>
      <c r="S41" s="251" t="s">
        <v>179</v>
      </c>
      <c r="T41" s="252" t="s">
        <v>154</v>
      </c>
      <c r="U41" s="224">
        <v>0</v>
      </c>
      <c r="V41" s="224">
        <f>ROUND(E41*U41,2)</f>
        <v>0</v>
      </c>
      <c r="W41" s="224"/>
      <c r="X41" s="224" t="s">
        <v>191</v>
      </c>
      <c r="Y41" s="224" t="s">
        <v>168</v>
      </c>
      <c r="Z41" s="213"/>
      <c r="AA41" s="213"/>
      <c r="AB41" s="213"/>
      <c r="AC41" s="213"/>
      <c r="AD41" s="213"/>
      <c r="AE41" s="213"/>
      <c r="AF41" s="213"/>
      <c r="AG41" s="213" t="s">
        <v>687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6">
        <v>28</v>
      </c>
      <c r="B42" s="247" t="s">
        <v>743</v>
      </c>
      <c r="C42" s="256" t="s">
        <v>744</v>
      </c>
      <c r="D42" s="248" t="s">
        <v>221</v>
      </c>
      <c r="E42" s="249">
        <v>20</v>
      </c>
      <c r="F42" s="250"/>
      <c r="G42" s="251">
        <f>ROUND(E42*F42,2)</f>
        <v>0</v>
      </c>
      <c r="H42" s="250"/>
      <c r="I42" s="251">
        <f>ROUND(E42*H42,2)</f>
        <v>0</v>
      </c>
      <c r="J42" s="250"/>
      <c r="K42" s="251">
        <f>ROUND(E42*J42,2)</f>
        <v>0</v>
      </c>
      <c r="L42" s="251">
        <v>21</v>
      </c>
      <c r="M42" s="251">
        <f>G42*(1+L42/100)</f>
        <v>0</v>
      </c>
      <c r="N42" s="249">
        <v>0</v>
      </c>
      <c r="O42" s="249">
        <f>ROUND(E42*N42,2)</f>
        <v>0</v>
      </c>
      <c r="P42" s="249">
        <v>0</v>
      </c>
      <c r="Q42" s="249">
        <f>ROUND(E42*P42,2)</f>
        <v>0</v>
      </c>
      <c r="R42" s="251"/>
      <c r="S42" s="251" t="s">
        <v>179</v>
      </c>
      <c r="T42" s="252" t="s">
        <v>154</v>
      </c>
      <c r="U42" s="224">
        <v>0</v>
      </c>
      <c r="V42" s="224">
        <f>ROUND(E42*U42,2)</f>
        <v>0</v>
      </c>
      <c r="W42" s="224"/>
      <c r="X42" s="224" t="s">
        <v>191</v>
      </c>
      <c r="Y42" s="224" t="s">
        <v>168</v>
      </c>
      <c r="Z42" s="213"/>
      <c r="AA42" s="213"/>
      <c r="AB42" s="213"/>
      <c r="AC42" s="213"/>
      <c r="AD42" s="213"/>
      <c r="AE42" s="213"/>
      <c r="AF42" s="213"/>
      <c r="AG42" s="213" t="s">
        <v>687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6">
        <v>29</v>
      </c>
      <c r="B43" s="247" t="s">
        <v>745</v>
      </c>
      <c r="C43" s="256" t="s">
        <v>746</v>
      </c>
      <c r="D43" s="248" t="s">
        <v>221</v>
      </c>
      <c r="E43" s="249">
        <v>64</v>
      </c>
      <c r="F43" s="250"/>
      <c r="G43" s="251">
        <f>ROUND(E43*F43,2)</f>
        <v>0</v>
      </c>
      <c r="H43" s="250"/>
      <c r="I43" s="251">
        <f>ROUND(E43*H43,2)</f>
        <v>0</v>
      </c>
      <c r="J43" s="250"/>
      <c r="K43" s="251">
        <f>ROUND(E43*J43,2)</f>
        <v>0</v>
      </c>
      <c r="L43" s="251">
        <v>21</v>
      </c>
      <c r="M43" s="251">
        <f>G43*(1+L43/100)</f>
        <v>0</v>
      </c>
      <c r="N43" s="249">
        <v>0</v>
      </c>
      <c r="O43" s="249">
        <f>ROUND(E43*N43,2)</f>
        <v>0</v>
      </c>
      <c r="P43" s="249">
        <v>0</v>
      </c>
      <c r="Q43" s="249">
        <f>ROUND(E43*P43,2)</f>
        <v>0</v>
      </c>
      <c r="R43" s="251"/>
      <c r="S43" s="251" t="s">
        <v>179</v>
      </c>
      <c r="T43" s="252" t="s">
        <v>154</v>
      </c>
      <c r="U43" s="224">
        <v>0</v>
      </c>
      <c r="V43" s="224">
        <f>ROUND(E43*U43,2)</f>
        <v>0</v>
      </c>
      <c r="W43" s="224"/>
      <c r="X43" s="224" t="s">
        <v>191</v>
      </c>
      <c r="Y43" s="224" t="s">
        <v>168</v>
      </c>
      <c r="Z43" s="213"/>
      <c r="AA43" s="213"/>
      <c r="AB43" s="213"/>
      <c r="AC43" s="213"/>
      <c r="AD43" s="213"/>
      <c r="AE43" s="213"/>
      <c r="AF43" s="213"/>
      <c r="AG43" s="213" t="s">
        <v>687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6">
        <v>30</v>
      </c>
      <c r="B44" s="247" t="s">
        <v>747</v>
      </c>
      <c r="C44" s="256" t="s">
        <v>748</v>
      </c>
      <c r="D44" s="248" t="s">
        <v>221</v>
      </c>
      <c r="E44" s="249">
        <v>64</v>
      </c>
      <c r="F44" s="250"/>
      <c r="G44" s="251">
        <f>ROUND(E44*F44,2)</f>
        <v>0</v>
      </c>
      <c r="H44" s="250"/>
      <c r="I44" s="251">
        <f>ROUND(E44*H44,2)</f>
        <v>0</v>
      </c>
      <c r="J44" s="250"/>
      <c r="K44" s="251">
        <f>ROUND(E44*J44,2)</f>
        <v>0</v>
      </c>
      <c r="L44" s="251">
        <v>21</v>
      </c>
      <c r="M44" s="251">
        <f>G44*(1+L44/100)</f>
        <v>0</v>
      </c>
      <c r="N44" s="249">
        <v>0</v>
      </c>
      <c r="O44" s="249">
        <f>ROUND(E44*N44,2)</f>
        <v>0</v>
      </c>
      <c r="P44" s="249">
        <v>0</v>
      </c>
      <c r="Q44" s="249">
        <f>ROUND(E44*P44,2)</f>
        <v>0</v>
      </c>
      <c r="R44" s="251"/>
      <c r="S44" s="251" t="s">
        <v>179</v>
      </c>
      <c r="T44" s="252" t="s">
        <v>154</v>
      </c>
      <c r="U44" s="224">
        <v>0</v>
      </c>
      <c r="V44" s="224">
        <f>ROUND(E44*U44,2)</f>
        <v>0</v>
      </c>
      <c r="W44" s="224"/>
      <c r="X44" s="224" t="s">
        <v>191</v>
      </c>
      <c r="Y44" s="224" t="s">
        <v>168</v>
      </c>
      <c r="Z44" s="213"/>
      <c r="AA44" s="213"/>
      <c r="AB44" s="213"/>
      <c r="AC44" s="213"/>
      <c r="AD44" s="213"/>
      <c r="AE44" s="213"/>
      <c r="AF44" s="213"/>
      <c r="AG44" s="213" t="s">
        <v>687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6">
        <v>31</v>
      </c>
      <c r="B45" s="247" t="s">
        <v>749</v>
      </c>
      <c r="C45" s="256" t="s">
        <v>750</v>
      </c>
      <c r="D45" s="248" t="s">
        <v>221</v>
      </c>
      <c r="E45" s="249">
        <v>84</v>
      </c>
      <c r="F45" s="250"/>
      <c r="G45" s="251">
        <f>ROUND(E45*F45,2)</f>
        <v>0</v>
      </c>
      <c r="H45" s="250"/>
      <c r="I45" s="251">
        <f>ROUND(E45*H45,2)</f>
        <v>0</v>
      </c>
      <c r="J45" s="250"/>
      <c r="K45" s="251">
        <f>ROUND(E45*J45,2)</f>
        <v>0</v>
      </c>
      <c r="L45" s="251">
        <v>21</v>
      </c>
      <c r="M45" s="251">
        <f>G45*(1+L45/100)</f>
        <v>0</v>
      </c>
      <c r="N45" s="249">
        <v>0</v>
      </c>
      <c r="O45" s="249">
        <f>ROUND(E45*N45,2)</f>
        <v>0</v>
      </c>
      <c r="P45" s="249">
        <v>0</v>
      </c>
      <c r="Q45" s="249">
        <f>ROUND(E45*P45,2)</f>
        <v>0</v>
      </c>
      <c r="R45" s="251"/>
      <c r="S45" s="251" t="s">
        <v>179</v>
      </c>
      <c r="T45" s="252" t="s">
        <v>154</v>
      </c>
      <c r="U45" s="224">
        <v>0</v>
      </c>
      <c r="V45" s="224">
        <f>ROUND(E45*U45,2)</f>
        <v>0</v>
      </c>
      <c r="W45" s="224"/>
      <c r="X45" s="224" t="s">
        <v>191</v>
      </c>
      <c r="Y45" s="224" t="s">
        <v>168</v>
      </c>
      <c r="Z45" s="213"/>
      <c r="AA45" s="213"/>
      <c r="AB45" s="213"/>
      <c r="AC45" s="213"/>
      <c r="AD45" s="213"/>
      <c r="AE45" s="213"/>
      <c r="AF45" s="213"/>
      <c r="AG45" s="213" t="s">
        <v>687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6">
        <v>32</v>
      </c>
      <c r="B46" s="247" t="s">
        <v>751</v>
      </c>
      <c r="C46" s="256" t="s">
        <v>752</v>
      </c>
      <c r="D46" s="248" t="s">
        <v>221</v>
      </c>
      <c r="E46" s="249">
        <v>84</v>
      </c>
      <c r="F46" s="250"/>
      <c r="G46" s="251">
        <f>ROUND(E46*F46,2)</f>
        <v>0</v>
      </c>
      <c r="H46" s="250"/>
      <c r="I46" s="251">
        <f>ROUND(E46*H46,2)</f>
        <v>0</v>
      </c>
      <c r="J46" s="250"/>
      <c r="K46" s="251">
        <f>ROUND(E46*J46,2)</f>
        <v>0</v>
      </c>
      <c r="L46" s="251">
        <v>21</v>
      </c>
      <c r="M46" s="251">
        <f>G46*(1+L46/100)</f>
        <v>0</v>
      </c>
      <c r="N46" s="249">
        <v>0</v>
      </c>
      <c r="O46" s="249">
        <f>ROUND(E46*N46,2)</f>
        <v>0</v>
      </c>
      <c r="P46" s="249">
        <v>0</v>
      </c>
      <c r="Q46" s="249">
        <f>ROUND(E46*P46,2)</f>
        <v>0</v>
      </c>
      <c r="R46" s="251"/>
      <c r="S46" s="251" t="s">
        <v>179</v>
      </c>
      <c r="T46" s="252" t="s">
        <v>154</v>
      </c>
      <c r="U46" s="224">
        <v>0</v>
      </c>
      <c r="V46" s="224">
        <f>ROUND(E46*U46,2)</f>
        <v>0</v>
      </c>
      <c r="W46" s="224"/>
      <c r="X46" s="224" t="s">
        <v>191</v>
      </c>
      <c r="Y46" s="224" t="s">
        <v>168</v>
      </c>
      <c r="Z46" s="213"/>
      <c r="AA46" s="213"/>
      <c r="AB46" s="213"/>
      <c r="AC46" s="213"/>
      <c r="AD46" s="213"/>
      <c r="AE46" s="213"/>
      <c r="AF46" s="213"/>
      <c r="AG46" s="213" t="s">
        <v>687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6">
        <v>33</v>
      </c>
      <c r="B47" s="247" t="s">
        <v>753</v>
      </c>
      <c r="C47" s="256" t="s">
        <v>754</v>
      </c>
      <c r="D47" s="248" t="s">
        <v>221</v>
      </c>
      <c r="E47" s="249">
        <v>130</v>
      </c>
      <c r="F47" s="250"/>
      <c r="G47" s="251">
        <f>ROUND(E47*F47,2)</f>
        <v>0</v>
      </c>
      <c r="H47" s="250"/>
      <c r="I47" s="251">
        <f>ROUND(E47*H47,2)</f>
        <v>0</v>
      </c>
      <c r="J47" s="250"/>
      <c r="K47" s="251">
        <f>ROUND(E47*J47,2)</f>
        <v>0</v>
      </c>
      <c r="L47" s="251">
        <v>21</v>
      </c>
      <c r="M47" s="251">
        <f>G47*(1+L47/100)</f>
        <v>0</v>
      </c>
      <c r="N47" s="249">
        <v>0</v>
      </c>
      <c r="O47" s="249">
        <f>ROUND(E47*N47,2)</f>
        <v>0</v>
      </c>
      <c r="P47" s="249">
        <v>0</v>
      </c>
      <c r="Q47" s="249">
        <f>ROUND(E47*P47,2)</f>
        <v>0</v>
      </c>
      <c r="R47" s="251"/>
      <c r="S47" s="251" t="s">
        <v>179</v>
      </c>
      <c r="T47" s="252" t="s">
        <v>154</v>
      </c>
      <c r="U47" s="224">
        <v>0</v>
      </c>
      <c r="V47" s="224">
        <f>ROUND(E47*U47,2)</f>
        <v>0</v>
      </c>
      <c r="W47" s="224"/>
      <c r="X47" s="224" t="s">
        <v>191</v>
      </c>
      <c r="Y47" s="224" t="s">
        <v>168</v>
      </c>
      <c r="Z47" s="213"/>
      <c r="AA47" s="213"/>
      <c r="AB47" s="213"/>
      <c r="AC47" s="213"/>
      <c r="AD47" s="213"/>
      <c r="AE47" s="213"/>
      <c r="AF47" s="213"/>
      <c r="AG47" s="213" t="s">
        <v>687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6">
        <v>34</v>
      </c>
      <c r="B48" s="247" t="s">
        <v>755</v>
      </c>
      <c r="C48" s="256" t="s">
        <v>756</v>
      </c>
      <c r="D48" s="248" t="s">
        <v>221</v>
      </c>
      <c r="E48" s="249">
        <v>130</v>
      </c>
      <c r="F48" s="250"/>
      <c r="G48" s="251">
        <f>ROUND(E48*F48,2)</f>
        <v>0</v>
      </c>
      <c r="H48" s="250"/>
      <c r="I48" s="251">
        <f>ROUND(E48*H48,2)</f>
        <v>0</v>
      </c>
      <c r="J48" s="250"/>
      <c r="K48" s="251">
        <f>ROUND(E48*J48,2)</f>
        <v>0</v>
      </c>
      <c r="L48" s="251">
        <v>21</v>
      </c>
      <c r="M48" s="251">
        <f>G48*(1+L48/100)</f>
        <v>0</v>
      </c>
      <c r="N48" s="249">
        <v>0</v>
      </c>
      <c r="O48" s="249">
        <f>ROUND(E48*N48,2)</f>
        <v>0</v>
      </c>
      <c r="P48" s="249">
        <v>0</v>
      </c>
      <c r="Q48" s="249">
        <f>ROUND(E48*P48,2)</f>
        <v>0</v>
      </c>
      <c r="R48" s="251"/>
      <c r="S48" s="251" t="s">
        <v>179</v>
      </c>
      <c r="T48" s="252" t="s">
        <v>154</v>
      </c>
      <c r="U48" s="224">
        <v>0</v>
      </c>
      <c r="V48" s="224">
        <f>ROUND(E48*U48,2)</f>
        <v>0</v>
      </c>
      <c r="W48" s="224"/>
      <c r="X48" s="224" t="s">
        <v>191</v>
      </c>
      <c r="Y48" s="224" t="s">
        <v>168</v>
      </c>
      <c r="Z48" s="213"/>
      <c r="AA48" s="213"/>
      <c r="AB48" s="213"/>
      <c r="AC48" s="213"/>
      <c r="AD48" s="213"/>
      <c r="AE48" s="213"/>
      <c r="AF48" s="213"/>
      <c r="AG48" s="213" t="s">
        <v>687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6">
        <v>35</v>
      </c>
      <c r="B49" s="247" t="s">
        <v>757</v>
      </c>
      <c r="C49" s="256" t="s">
        <v>758</v>
      </c>
      <c r="D49" s="248" t="s">
        <v>221</v>
      </c>
      <c r="E49" s="249">
        <v>10</v>
      </c>
      <c r="F49" s="250"/>
      <c r="G49" s="251">
        <f>ROUND(E49*F49,2)</f>
        <v>0</v>
      </c>
      <c r="H49" s="250"/>
      <c r="I49" s="251">
        <f>ROUND(E49*H49,2)</f>
        <v>0</v>
      </c>
      <c r="J49" s="250"/>
      <c r="K49" s="251">
        <f>ROUND(E49*J49,2)</f>
        <v>0</v>
      </c>
      <c r="L49" s="251">
        <v>21</v>
      </c>
      <c r="M49" s="251">
        <f>G49*(1+L49/100)</f>
        <v>0</v>
      </c>
      <c r="N49" s="249">
        <v>0</v>
      </c>
      <c r="O49" s="249">
        <f>ROUND(E49*N49,2)</f>
        <v>0</v>
      </c>
      <c r="P49" s="249">
        <v>0</v>
      </c>
      <c r="Q49" s="249">
        <f>ROUND(E49*P49,2)</f>
        <v>0</v>
      </c>
      <c r="R49" s="251"/>
      <c r="S49" s="251" t="s">
        <v>179</v>
      </c>
      <c r="T49" s="252" t="s">
        <v>154</v>
      </c>
      <c r="U49" s="224">
        <v>0</v>
      </c>
      <c r="V49" s="224">
        <f>ROUND(E49*U49,2)</f>
        <v>0</v>
      </c>
      <c r="W49" s="224"/>
      <c r="X49" s="224" t="s">
        <v>191</v>
      </c>
      <c r="Y49" s="224" t="s">
        <v>168</v>
      </c>
      <c r="Z49" s="213"/>
      <c r="AA49" s="213"/>
      <c r="AB49" s="213"/>
      <c r="AC49" s="213"/>
      <c r="AD49" s="213"/>
      <c r="AE49" s="213"/>
      <c r="AF49" s="213"/>
      <c r="AG49" s="213" t="s">
        <v>687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6">
        <v>36</v>
      </c>
      <c r="B50" s="247" t="s">
        <v>759</v>
      </c>
      <c r="C50" s="256" t="s">
        <v>760</v>
      </c>
      <c r="D50" s="248" t="s">
        <v>221</v>
      </c>
      <c r="E50" s="249">
        <v>10</v>
      </c>
      <c r="F50" s="250"/>
      <c r="G50" s="251">
        <f>ROUND(E50*F50,2)</f>
        <v>0</v>
      </c>
      <c r="H50" s="250"/>
      <c r="I50" s="251">
        <f>ROUND(E50*H50,2)</f>
        <v>0</v>
      </c>
      <c r="J50" s="250"/>
      <c r="K50" s="251">
        <f>ROUND(E50*J50,2)</f>
        <v>0</v>
      </c>
      <c r="L50" s="251">
        <v>21</v>
      </c>
      <c r="M50" s="251">
        <f>G50*(1+L50/100)</f>
        <v>0</v>
      </c>
      <c r="N50" s="249">
        <v>0</v>
      </c>
      <c r="O50" s="249">
        <f>ROUND(E50*N50,2)</f>
        <v>0</v>
      </c>
      <c r="P50" s="249">
        <v>0</v>
      </c>
      <c r="Q50" s="249">
        <f>ROUND(E50*P50,2)</f>
        <v>0</v>
      </c>
      <c r="R50" s="251"/>
      <c r="S50" s="251" t="s">
        <v>179</v>
      </c>
      <c r="T50" s="252" t="s">
        <v>154</v>
      </c>
      <c r="U50" s="224">
        <v>0</v>
      </c>
      <c r="V50" s="224">
        <f>ROUND(E50*U50,2)</f>
        <v>0</v>
      </c>
      <c r="W50" s="224"/>
      <c r="X50" s="224" t="s">
        <v>191</v>
      </c>
      <c r="Y50" s="224" t="s">
        <v>168</v>
      </c>
      <c r="Z50" s="213"/>
      <c r="AA50" s="213"/>
      <c r="AB50" s="213"/>
      <c r="AC50" s="213"/>
      <c r="AD50" s="213"/>
      <c r="AE50" s="213"/>
      <c r="AF50" s="213"/>
      <c r="AG50" s="213" t="s">
        <v>687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6">
        <v>37</v>
      </c>
      <c r="B51" s="247" t="s">
        <v>761</v>
      </c>
      <c r="C51" s="256" t="s">
        <v>762</v>
      </c>
      <c r="D51" s="248" t="s">
        <v>686</v>
      </c>
      <c r="E51" s="249">
        <v>60</v>
      </c>
      <c r="F51" s="250"/>
      <c r="G51" s="251">
        <f>ROUND(E51*F51,2)</f>
        <v>0</v>
      </c>
      <c r="H51" s="250"/>
      <c r="I51" s="251">
        <f>ROUND(E51*H51,2)</f>
        <v>0</v>
      </c>
      <c r="J51" s="250"/>
      <c r="K51" s="251">
        <f>ROUND(E51*J51,2)</f>
        <v>0</v>
      </c>
      <c r="L51" s="251">
        <v>21</v>
      </c>
      <c r="M51" s="251">
        <f>G51*(1+L51/100)</f>
        <v>0</v>
      </c>
      <c r="N51" s="249">
        <v>0</v>
      </c>
      <c r="O51" s="249">
        <f>ROUND(E51*N51,2)</f>
        <v>0</v>
      </c>
      <c r="P51" s="249">
        <v>0</v>
      </c>
      <c r="Q51" s="249">
        <f>ROUND(E51*P51,2)</f>
        <v>0</v>
      </c>
      <c r="R51" s="251"/>
      <c r="S51" s="251" t="s">
        <v>179</v>
      </c>
      <c r="T51" s="252" t="s">
        <v>154</v>
      </c>
      <c r="U51" s="224">
        <v>0</v>
      </c>
      <c r="V51" s="224">
        <f>ROUND(E51*U51,2)</f>
        <v>0</v>
      </c>
      <c r="W51" s="224"/>
      <c r="X51" s="224" t="s">
        <v>191</v>
      </c>
      <c r="Y51" s="224" t="s">
        <v>168</v>
      </c>
      <c r="Z51" s="213"/>
      <c r="AA51" s="213"/>
      <c r="AB51" s="213"/>
      <c r="AC51" s="213"/>
      <c r="AD51" s="213"/>
      <c r="AE51" s="213"/>
      <c r="AF51" s="213"/>
      <c r="AG51" s="213" t="s">
        <v>687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6">
        <v>38</v>
      </c>
      <c r="B52" s="247" t="s">
        <v>763</v>
      </c>
      <c r="C52" s="256" t="s">
        <v>764</v>
      </c>
      <c r="D52" s="248" t="s">
        <v>686</v>
      </c>
      <c r="E52" s="249">
        <v>60</v>
      </c>
      <c r="F52" s="250"/>
      <c r="G52" s="251">
        <f>ROUND(E52*F52,2)</f>
        <v>0</v>
      </c>
      <c r="H52" s="250"/>
      <c r="I52" s="251">
        <f>ROUND(E52*H52,2)</f>
        <v>0</v>
      </c>
      <c r="J52" s="250"/>
      <c r="K52" s="251">
        <f>ROUND(E52*J52,2)</f>
        <v>0</v>
      </c>
      <c r="L52" s="251">
        <v>21</v>
      </c>
      <c r="M52" s="251">
        <f>G52*(1+L52/100)</f>
        <v>0</v>
      </c>
      <c r="N52" s="249">
        <v>0</v>
      </c>
      <c r="O52" s="249">
        <f>ROUND(E52*N52,2)</f>
        <v>0</v>
      </c>
      <c r="P52" s="249">
        <v>0</v>
      </c>
      <c r="Q52" s="249">
        <f>ROUND(E52*P52,2)</f>
        <v>0</v>
      </c>
      <c r="R52" s="251"/>
      <c r="S52" s="251" t="s">
        <v>179</v>
      </c>
      <c r="T52" s="252" t="s">
        <v>154</v>
      </c>
      <c r="U52" s="224">
        <v>0</v>
      </c>
      <c r="V52" s="224">
        <f>ROUND(E52*U52,2)</f>
        <v>0</v>
      </c>
      <c r="W52" s="224"/>
      <c r="X52" s="224" t="s">
        <v>191</v>
      </c>
      <c r="Y52" s="224" t="s">
        <v>168</v>
      </c>
      <c r="Z52" s="213"/>
      <c r="AA52" s="213"/>
      <c r="AB52" s="213"/>
      <c r="AC52" s="213"/>
      <c r="AD52" s="213"/>
      <c r="AE52" s="213"/>
      <c r="AF52" s="213"/>
      <c r="AG52" s="213" t="s">
        <v>687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 x14ac:dyDescent="0.2">
      <c r="A53" s="246">
        <v>39</v>
      </c>
      <c r="B53" s="247" t="s">
        <v>765</v>
      </c>
      <c r="C53" s="256" t="s">
        <v>766</v>
      </c>
      <c r="D53" s="248" t="s">
        <v>221</v>
      </c>
      <c r="E53" s="249">
        <v>3</v>
      </c>
      <c r="F53" s="250"/>
      <c r="G53" s="251">
        <f>ROUND(E53*F53,2)</f>
        <v>0</v>
      </c>
      <c r="H53" s="250"/>
      <c r="I53" s="251">
        <f>ROUND(E53*H53,2)</f>
        <v>0</v>
      </c>
      <c r="J53" s="250"/>
      <c r="K53" s="251">
        <f>ROUND(E53*J53,2)</f>
        <v>0</v>
      </c>
      <c r="L53" s="251">
        <v>21</v>
      </c>
      <c r="M53" s="251">
        <f>G53*(1+L53/100)</f>
        <v>0</v>
      </c>
      <c r="N53" s="249">
        <v>0</v>
      </c>
      <c r="O53" s="249">
        <f>ROUND(E53*N53,2)</f>
        <v>0</v>
      </c>
      <c r="P53" s="249">
        <v>0</v>
      </c>
      <c r="Q53" s="249">
        <f>ROUND(E53*P53,2)</f>
        <v>0</v>
      </c>
      <c r="R53" s="251"/>
      <c r="S53" s="251" t="s">
        <v>179</v>
      </c>
      <c r="T53" s="252" t="s">
        <v>154</v>
      </c>
      <c r="U53" s="224">
        <v>0</v>
      </c>
      <c r="V53" s="224">
        <f>ROUND(E53*U53,2)</f>
        <v>0</v>
      </c>
      <c r="W53" s="224"/>
      <c r="X53" s="224" t="s">
        <v>191</v>
      </c>
      <c r="Y53" s="224" t="s">
        <v>168</v>
      </c>
      <c r="Z53" s="213"/>
      <c r="AA53" s="213"/>
      <c r="AB53" s="213"/>
      <c r="AC53" s="213"/>
      <c r="AD53" s="213"/>
      <c r="AE53" s="213"/>
      <c r="AF53" s="213"/>
      <c r="AG53" s="213" t="s">
        <v>687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46">
        <v>40</v>
      </c>
      <c r="B54" s="247" t="s">
        <v>767</v>
      </c>
      <c r="C54" s="256" t="s">
        <v>768</v>
      </c>
      <c r="D54" s="248" t="s">
        <v>221</v>
      </c>
      <c r="E54" s="249">
        <v>3</v>
      </c>
      <c r="F54" s="250"/>
      <c r="G54" s="251">
        <f>ROUND(E54*F54,2)</f>
        <v>0</v>
      </c>
      <c r="H54" s="250"/>
      <c r="I54" s="251">
        <f>ROUND(E54*H54,2)</f>
        <v>0</v>
      </c>
      <c r="J54" s="250"/>
      <c r="K54" s="251">
        <f>ROUND(E54*J54,2)</f>
        <v>0</v>
      </c>
      <c r="L54" s="251">
        <v>21</v>
      </c>
      <c r="M54" s="251">
        <f>G54*(1+L54/100)</f>
        <v>0</v>
      </c>
      <c r="N54" s="249">
        <v>0</v>
      </c>
      <c r="O54" s="249">
        <f>ROUND(E54*N54,2)</f>
        <v>0</v>
      </c>
      <c r="P54" s="249">
        <v>0</v>
      </c>
      <c r="Q54" s="249">
        <f>ROUND(E54*P54,2)</f>
        <v>0</v>
      </c>
      <c r="R54" s="251"/>
      <c r="S54" s="251" t="s">
        <v>179</v>
      </c>
      <c r="T54" s="252" t="s">
        <v>154</v>
      </c>
      <c r="U54" s="224">
        <v>0</v>
      </c>
      <c r="V54" s="224">
        <f>ROUND(E54*U54,2)</f>
        <v>0</v>
      </c>
      <c r="W54" s="224"/>
      <c r="X54" s="224" t="s">
        <v>191</v>
      </c>
      <c r="Y54" s="224" t="s">
        <v>168</v>
      </c>
      <c r="Z54" s="213"/>
      <c r="AA54" s="213"/>
      <c r="AB54" s="213"/>
      <c r="AC54" s="213"/>
      <c r="AD54" s="213"/>
      <c r="AE54" s="213"/>
      <c r="AF54" s="213"/>
      <c r="AG54" s="213" t="s">
        <v>687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46">
        <v>41</v>
      </c>
      <c r="B55" s="247" t="s">
        <v>769</v>
      </c>
      <c r="C55" s="256" t="s">
        <v>770</v>
      </c>
      <c r="D55" s="248" t="s">
        <v>221</v>
      </c>
      <c r="E55" s="249">
        <v>12</v>
      </c>
      <c r="F55" s="250"/>
      <c r="G55" s="251">
        <f>ROUND(E55*F55,2)</f>
        <v>0</v>
      </c>
      <c r="H55" s="250"/>
      <c r="I55" s="251">
        <f>ROUND(E55*H55,2)</f>
        <v>0</v>
      </c>
      <c r="J55" s="250"/>
      <c r="K55" s="251">
        <f>ROUND(E55*J55,2)</f>
        <v>0</v>
      </c>
      <c r="L55" s="251">
        <v>21</v>
      </c>
      <c r="M55" s="251">
        <f>G55*(1+L55/100)</f>
        <v>0</v>
      </c>
      <c r="N55" s="249">
        <v>0</v>
      </c>
      <c r="O55" s="249">
        <f>ROUND(E55*N55,2)</f>
        <v>0</v>
      </c>
      <c r="P55" s="249">
        <v>0</v>
      </c>
      <c r="Q55" s="249">
        <f>ROUND(E55*P55,2)</f>
        <v>0</v>
      </c>
      <c r="R55" s="251"/>
      <c r="S55" s="251" t="s">
        <v>179</v>
      </c>
      <c r="T55" s="252" t="s">
        <v>154</v>
      </c>
      <c r="U55" s="224">
        <v>0</v>
      </c>
      <c r="V55" s="224">
        <f>ROUND(E55*U55,2)</f>
        <v>0</v>
      </c>
      <c r="W55" s="224"/>
      <c r="X55" s="224" t="s">
        <v>191</v>
      </c>
      <c r="Y55" s="224" t="s">
        <v>168</v>
      </c>
      <c r="Z55" s="213"/>
      <c r="AA55" s="213"/>
      <c r="AB55" s="213"/>
      <c r="AC55" s="213"/>
      <c r="AD55" s="213"/>
      <c r="AE55" s="213"/>
      <c r="AF55" s="213"/>
      <c r="AG55" s="213" t="s">
        <v>687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2.5" outlineLevel="1" x14ac:dyDescent="0.2">
      <c r="A56" s="246">
        <v>42</v>
      </c>
      <c r="B56" s="247" t="s">
        <v>771</v>
      </c>
      <c r="C56" s="256" t="s">
        <v>772</v>
      </c>
      <c r="D56" s="248" t="s">
        <v>221</v>
      </c>
      <c r="E56" s="249">
        <v>12</v>
      </c>
      <c r="F56" s="250"/>
      <c r="G56" s="251">
        <f>ROUND(E56*F56,2)</f>
        <v>0</v>
      </c>
      <c r="H56" s="250"/>
      <c r="I56" s="251">
        <f>ROUND(E56*H56,2)</f>
        <v>0</v>
      </c>
      <c r="J56" s="250"/>
      <c r="K56" s="251">
        <f>ROUND(E56*J56,2)</f>
        <v>0</v>
      </c>
      <c r="L56" s="251">
        <v>21</v>
      </c>
      <c r="M56" s="251">
        <f>G56*(1+L56/100)</f>
        <v>0</v>
      </c>
      <c r="N56" s="249">
        <v>0</v>
      </c>
      <c r="O56" s="249">
        <f>ROUND(E56*N56,2)</f>
        <v>0</v>
      </c>
      <c r="P56" s="249">
        <v>0</v>
      </c>
      <c r="Q56" s="249">
        <f>ROUND(E56*P56,2)</f>
        <v>0</v>
      </c>
      <c r="R56" s="251"/>
      <c r="S56" s="251" t="s">
        <v>179</v>
      </c>
      <c r="T56" s="252" t="s">
        <v>154</v>
      </c>
      <c r="U56" s="224">
        <v>0</v>
      </c>
      <c r="V56" s="224">
        <f>ROUND(E56*U56,2)</f>
        <v>0</v>
      </c>
      <c r="W56" s="224"/>
      <c r="X56" s="224" t="s">
        <v>191</v>
      </c>
      <c r="Y56" s="224" t="s">
        <v>168</v>
      </c>
      <c r="Z56" s="213"/>
      <c r="AA56" s="213"/>
      <c r="AB56" s="213"/>
      <c r="AC56" s="213"/>
      <c r="AD56" s="213"/>
      <c r="AE56" s="213"/>
      <c r="AF56" s="213"/>
      <c r="AG56" s="213" t="s">
        <v>687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6">
        <v>43</v>
      </c>
      <c r="B57" s="247" t="s">
        <v>773</v>
      </c>
      <c r="C57" s="256" t="s">
        <v>774</v>
      </c>
      <c r="D57" s="248" t="s">
        <v>221</v>
      </c>
      <c r="E57" s="249">
        <v>5</v>
      </c>
      <c r="F57" s="250"/>
      <c r="G57" s="251">
        <f>ROUND(E57*F57,2)</f>
        <v>0</v>
      </c>
      <c r="H57" s="250"/>
      <c r="I57" s="251">
        <f>ROUND(E57*H57,2)</f>
        <v>0</v>
      </c>
      <c r="J57" s="250"/>
      <c r="K57" s="251">
        <f>ROUND(E57*J57,2)</f>
        <v>0</v>
      </c>
      <c r="L57" s="251">
        <v>21</v>
      </c>
      <c r="M57" s="251">
        <f>G57*(1+L57/100)</f>
        <v>0</v>
      </c>
      <c r="N57" s="249">
        <v>0</v>
      </c>
      <c r="O57" s="249">
        <f>ROUND(E57*N57,2)</f>
        <v>0</v>
      </c>
      <c r="P57" s="249">
        <v>0</v>
      </c>
      <c r="Q57" s="249">
        <f>ROUND(E57*P57,2)</f>
        <v>0</v>
      </c>
      <c r="R57" s="251"/>
      <c r="S57" s="251" t="s">
        <v>179</v>
      </c>
      <c r="T57" s="252" t="s">
        <v>154</v>
      </c>
      <c r="U57" s="224">
        <v>0</v>
      </c>
      <c r="V57" s="224">
        <f>ROUND(E57*U57,2)</f>
        <v>0</v>
      </c>
      <c r="W57" s="224"/>
      <c r="X57" s="224" t="s">
        <v>191</v>
      </c>
      <c r="Y57" s="224" t="s">
        <v>168</v>
      </c>
      <c r="Z57" s="213"/>
      <c r="AA57" s="213"/>
      <c r="AB57" s="213"/>
      <c r="AC57" s="213"/>
      <c r="AD57" s="213"/>
      <c r="AE57" s="213"/>
      <c r="AF57" s="213"/>
      <c r="AG57" s="213" t="s">
        <v>687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6">
        <v>44</v>
      </c>
      <c r="B58" s="247" t="s">
        <v>775</v>
      </c>
      <c r="C58" s="256" t="s">
        <v>776</v>
      </c>
      <c r="D58" s="248" t="s">
        <v>221</v>
      </c>
      <c r="E58" s="249">
        <v>5</v>
      </c>
      <c r="F58" s="250"/>
      <c r="G58" s="251">
        <f>ROUND(E58*F58,2)</f>
        <v>0</v>
      </c>
      <c r="H58" s="250"/>
      <c r="I58" s="251">
        <f>ROUND(E58*H58,2)</f>
        <v>0</v>
      </c>
      <c r="J58" s="250"/>
      <c r="K58" s="251">
        <f>ROUND(E58*J58,2)</f>
        <v>0</v>
      </c>
      <c r="L58" s="251">
        <v>21</v>
      </c>
      <c r="M58" s="251">
        <f>G58*(1+L58/100)</f>
        <v>0</v>
      </c>
      <c r="N58" s="249">
        <v>0</v>
      </c>
      <c r="O58" s="249">
        <f>ROUND(E58*N58,2)</f>
        <v>0</v>
      </c>
      <c r="P58" s="249">
        <v>0</v>
      </c>
      <c r="Q58" s="249">
        <f>ROUND(E58*P58,2)</f>
        <v>0</v>
      </c>
      <c r="R58" s="251"/>
      <c r="S58" s="251" t="s">
        <v>179</v>
      </c>
      <c r="T58" s="252" t="s">
        <v>154</v>
      </c>
      <c r="U58" s="224">
        <v>0</v>
      </c>
      <c r="V58" s="224">
        <f>ROUND(E58*U58,2)</f>
        <v>0</v>
      </c>
      <c r="W58" s="224"/>
      <c r="X58" s="224" t="s">
        <v>191</v>
      </c>
      <c r="Y58" s="224" t="s">
        <v>168</v>
      </c>
      <c r="Z58" s="213"/>
      <c r="AA58" s="213"/>
      <c r="AB58" s="213"/>
      <c r="AC58" s="213"/>
      <c r="AD58" s="213"/>
      <c r="AE58" s="213"/>
      <c r="AF58" s="213"/>
      <c r="AG58" s="213" t="s">
        <v>687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6">
        <v>45</v>
      </c>
      <c r="B59" s="247" t="s">
        <v>777</v>
      </c>
      <c r="C59" s="256" t="s">
        <v>778</v>
      </c>
      <c r="D59" s="248" t="s">
        <v>221</v>
      </c>
      <c r="E59" s="249">
        <v>20</v>
      </c>
      <c r="F59" s="250"/>
      <c r="G59" s="251">
        <f>ROUND(E59*F59,2)</f>
        <v>0</v>
      </c>
      <c r="H59" s="250"/>
      <c r="I59" s="251">
        <f>ROUND(E59*H59,2)</f>
        <v>0</v>
      </c>
      <c r="J59" s="250"/>
      <c r="K59" s="251">
        <f>ROUND(E59*J59,2)</f>
        <v>0</v>
      </c>
      <c r="L59" s="251">
        <v>21</v>
      </c>
      <c r="M59" s="251">
        <f>G59*(1+L59/100)</f>
        <v>0</v>
      </c>
      <c r="N59" s="249">
        <v>0</v>
      </c>
      <c r="O59" s="249">
        <f>ROUND(E59*N59,2)</f>
        <v>0</v>
      </c>
      <c r="P59" s="249">
        <v>0</v>
      </c>
      <c r="Q59" s="249">
        <f>ROUND(E59*P59,2)</f>
        <v>0</v>
      </c>
      <c r="R59" s="251"/>
      <c r="S59" s="251" t="s">
        <v>179</v>
      </c>
      <c r="T59" s="252" t="s">
        <v>154</v>
      </c>
      <c r="U59" s="224">
        <v>0</v>
      </c>
      <c r="V59" s="224">
        <f>ROUND(E59*U59,2)</f>
        <v>0</v>
      </c>
      <c r="W59" s="224"/>
      <c r="X59" s="224" t="s">
        <v>191</v>
      </c>
      <c r="Y59" s="224" t="s">
        <v>168</v>
      </c>
      <c r="Z59" s="213"/>
      <c r="AA59" s="213"/>
      <c r="AB59" s="213"/>
      <c r="AC59" s="213"/>
      <c r="AD59" s="213"/>
      <c r="AE59" s="213"/>
      <c r="AF59" s="213"/>
      <c r="AG59" s="213" t="s">
        <v>687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6">
        <v>46</v>
      </c>
      <c r="B60" s="247" t="s">
        <v>779</v>
      </c>
      <c r="C60" s="256" t="s">
        <v>780</v>
      </c>
      <c r="D60" s="248" t="s">
        <v>221</v>
      </c>
      <c r="E60" s="249">
        <v>20</v>
      </c>
      <c r="F60" s="250"/>
      <c r="G60" s="251">
        <f>ROUND(E60*F60,2)</f>
        <v>0</v>
      </c>
      <c r="H60" s="250"/>
      <c r="I60" s="251">
        <f>ROUND(E60*H60,2)</f>
        <v>0</v>
      </c>
      <c r="J60" s="250"/>
      <c r="K60" s="251">
        <f>ROUND(E60*J60,2)</f>
        <v>0</v>
      </c>
      <c r="L60" s="251">
        <v>21</v>
      </c>
      <c r="M60" s="251">
        <f>G60*(1+L60/100)</f>
        <v>0</v>
      </c>
      <c r="N60" s="249">
        <v>0</v>
      </c>
      <c r="O60" s="249">
        <f>ROUND(E60*N60,2)</f>
        <v>0</v>
      </c>
      <c r="P60" s="249">
        <v>0</v>
      </c>
      <c r="Q60" s="249">
        <f>ROUND(E60*P60,2)</f>
        <v>0</v>
      </c>
      <c r="R60" s="251"/>
      <c r="S60" s="251" t="s">
        <v>179</v>
      </c>
      <c r="T60" s="252" t="s">
        <v>154</v>
      </c>
      <c r="U60" s="224">
        <v>0</v>
      </c>
      <c r="V60" s="224">
        <f>ROUND(E60*U60,2)</f>
        <v>0</v>
      </c>
      <c r="W60" s="224"/>
      <c r="X60" s="224" t="s">
        <v>191</v>
      </c>
      <c r="Y60" s="224" t="s">
        <v>168</v>
      </c>
      <c r="Z60" s="213"/>
      <c r="AA60" s="213"/>
      <c r="AB60" s="213"/>
      <c r="AC60" s="213"/>
      <c r="AD60" s="213"/>
      <c r="AE60" s="213"/>
      <c r="AF60" s="213"/>
      <c r="AG60" s="213" t="s">
        <v>687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6">
        <v>47</v>
      </c>
      <c r="B61" s="247" t="s">
        <v>781</v>
      </c>
      <c r="C61" s="256" t="s">
        <v>782</v>
      </c>
      <c r="D61" s="248" t="s">
        <v>221</v>
      </c>
      <c r="E61" s="249">
        <v>20</v>
      </c>
      <c r="F61" s="250"/>
      <c r="G61" s="251">
        <f>ROUND(E61*F61,2)</f>
        <v>0</v>
      </c>
      <c r="H61" s="250"/>
      <c r="I61" s="251">
        <f>ROUND(E61*H61,2)</f>
        <v>0</v>
      </c>
      <c r="J61" s="250"/>
      <c r="K61" s="251">
        <f>ROUND(E61*J61,2)</f>
        <v>0</v>
      </c>
      <c r="L61" s="251">
        <v>21</v>
      </c>
      <c r="M61" s="251">
        <f>G61*(1+L61/100)</f>
        <v>0</v>
      </c>
      <c r="N61" s="249">
        <v>0</v>
      </c>
      <c r="O61" s="249">
        <f>ROUND(E61*N61,2)</f>
        <v>0</v>
      </c>
      <c r="P61" s="249">
        <v>0</v>
      </c>
      <c r="Q61" s="249">
        <f>ROUND(E61*P61,2)</f>
        <v>0</v>
      </c>
      <c r="R61" s="251"/>
      <c r="S61" s="251" t="s">
        <v>179</v>
      </c>
      <c r="T61" s="252" t="s">
        <v>154</v>
      </c>
      <c r="U61" s="224">
        <v>0</v>
      </c>
      <c r="V61" s="224">
        <f>ROUND(E61*U61,2)</f>
        <v>0</v>
      </c>
      <c r="W61" s="224"/>
      <c r="X61" s="224" t="s">
        <v>191</v>
      </c>
      <c r="Y61" s="224" t="s">
        <v>168</v>
      </c>
      <c r="Z61" s="213"/>
      <c r="AA61" s="213"/>
      <c r="AB61" s="213"/>
      <c r="AC61" s="213"/>
      <c r="AD61" s="213"/>
      <c r="AE61" s="213"/>
      <c r="AF61" s="213"/>
      <c r="AG61" s="213" t="s">
        <v>687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6">
        <v>48</v>
      </c>
      <c r="B62" s="247" t="s">
        <v>783</v>
      </c>
      <c r="C62" s="256" t="s">
        <v>784</v>
      </c>
      <c r="D62" s="248" t="s">
        <v>221</v>
      </c>
      <c r="E62" s="249">
        <v>20</v>
      </c>
      <c r="F62" s="250"/>
      <c r="G62" s="251">
        <f>ROUND(E62*F62,2)</f>
        <v>0</v>
      </c>
      <c r="H62" s="250"/>
      <c r="I62" s="251">
        <f>ROUND(E62*H62,2)</f>
        <v>0</v>
      </c>
      <c r="J62" s="250"/>
      <c r="K62" s="251">
        <f>ROUND(E62*J62,2)</f>
        <v>0</v>
      </c>
      <c r="L62" s="251">
        <v>21</v>
      </c>
      <c r="M62" s="251">
        <f>G62*(1+L62/100)</f>
        <v>0</v>
      </c>
      <c r="N62" s="249">
        <v>0</v>
      </c>
      <c r="O62" s="249">
        <f>ROUND(E62*N62,2)</f>
        <v>0</v>
      </c>
      <c r="P62" s="249">
        <v>0</v>
      </c>
      <c r="Q62" s="249">
        <f>ROUND(E62*P62,2)</f>
        <v>0</v>
      </c>
      <c r="R62" s="251"/>
      <c r="S62" s="251" t="s">
        <v>179</v>
      </c>
      <c r="T62" s="252" t="s">
        <v>154</v>
      </c>
      <c r="U62" s="224">
        <v>0</v>
      </c>
      <c r="V62" s="224">
        <f>ROUND(E62*U62,2)</f>
        <v>0</v>
      </c>
      <c r="W62" s="224"/>
      <c r="X62" s="224" t="s">
        <v>191</v>
      </c>
      <c r="Y62" s="224" t="s">
        <v>168</v>
      </c>
      <c r="Z62" s="213"/>
      <c r="AA62" s="213"/>
      <c r="AB62" s="213"/>
      <c r="AC62" s="213"/>
      <c r="AD62" s="213"/>
      <c r="AE62" s="213"/>
      <c r="AF62" s="213"/>
      <c r="AG62" s="213" t="s">
        <v>687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6">
        <v>49</v>
      </c>
      <c r="B63" s="247" t="s">
        <v>785</v>
      </c>
      <c r="C63" s="256" t="s">
        <v>786</v>
      </c>
      <c r="D63" s="248" t="s">
        <v>722</v>
      </c>
      <c r="E63" s="249">
        <v>1</v>
      </c>
      <c r="F63" s="250"/>
      <c r="G63" s="251">
        <f>ROUND(E63*F63,2)</f>
        <v>0</v>
      </c>
      <c r="H63" s="250"/>
      <c r="I63" s="251">
        <f>ROUND(E63*H63,2)</f>
        <v>0</v>
      </c>
      <c r="J63" s="250"/>
      <c r="K63" s="251">
        <f>ROUND(E63*J63,2)</f>
        <v>0</v>
      </c>
      <c r="L63" s="251">
        <v>21</v>
      </c>
      <c r="M63" s="251">
        <f>G63*(1+L63/100)</f>
        <v>0</v>
      </c>
      <c r="N63" s="249">
        <v>0</v>
      </c>
      <c r="O63" s="249">
        <f>ROUND(E63*N63,2)</f>
        <v>0</v>
      </c>
      <c r="P63" s="249">
        <v>0</v>
      </c>
      <c r="Q63" s="249">
        <f>ROUND(E63*P63,2)</f>
        <v>0</v>
      </c>
      <c r="R63" s="251"/>
      <c r="S63" s="251" t="s">
        <v>179</v>
      </c>
      <c r="T63" s="252" t="s">
        <v>154</v>
      </c>
      <c r="U63" s="224">
        <v>0</v>
      </c>
      <c r="V63" s="224">
        <f>ROUND(E63*U63,2)</f>
        <v>0</v>
      </c>
      <c r="W63" s="224"/>
      <c r="X63" s="224" t="s">
        <v>191</v>
      </c>
      <c r="Y63" s="224" t="s">
        <v>168</v>
      </c>
      <c r="Z63" s="213"/>
      <c r="AA63" s="213"/>
      <c r="AB63" s="213"/>
      <c r="AC63" s="213"/>
      <c r="AD63" s="213"/>
      <c r="AE63" s="213"/>
      <c r="AF63" s="213"/>
      <c r="AG63" s="213" t="s">
        <v>687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6">
        <v>50</v>
      </c>
      <c r="B64" s="247" t="s">
        <v>787</v>
      </c>
      <c r="C64" s="256" t="s">
        <v>788</v>
      </c>
      <c r="D64" s="248" t="s">
        <v>722</v>
      </c>
      <c r="E64" s="249">
        <v>1</v>
      </c>
      <c r="F64" s="250"/>
      <c r="G64" s="251">
        <f>ROUND(E64*F64,2)</f>
        <v>0</v>
      </c>
      <c r="H64" s="250"/>
      <c r="I64" s="251">
        <f>ROUND(E64*H64,2)</f>
        <v>0</v>
      </c>
      <c r="J64" s="250"/>
      <c r="K64" s="251">
        <f>ROUND(E64*J64,2)</f>
        <v>0</v>
      </c>
      <c r="L64" s="251">
        <v>21</v>
      </c>
      <c r="M64" s="251">
        <f>G64*(1+L64/100)</f>
        <v>0</v>
      </c>
      <c r="N64" s="249">
        <v>0</v>
      </c>
      <c r="O64" s="249">
        <f>ROUND(E64*N64,2)</f>
        <v>0</v>
      </c>
      <c r="P64" s="249">
        <v>0</v>
      </c>
      <c r="Q64" s="249">
        <f>ROUND(E64*P64,2)</f>
        <v>0</v>
      </c>
      <c r="R64" s="251"/>
      <c r="S64" s="251" t="s">
        <v>179</v>
      </c>
      <c r="T64" s="252" t="s">
        <v>154</v>
      </c>
      <c r="U64" s="224">
        <v>0</v>
      </c>
      <c r="V64" s="224">
        <f>ROUND(E64*U64,2)</f>
        <v>0</v>
      </c>
      <c r="W64" s="224"/>
      <c r="X64" s="224" t="s">
        <v>191</v>
      </c>
      <c r="Y64" s="224" t="s">
        <v>168</v>
      </c>
      <c r="Z64" s="213"/>
      <c r="AA64" s="213"/>
      <c r="AB64" s="213"/>
      <c r="AC64" s="213"/>
      <c r="AD64" s="213"/>
      <c r="AE64" s="213"/>
      <c r="AF64" s="213"/>
      <c r="AG64" s="213" t="s">
        <v>687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x14ac:dyDescent="0.2">
      <c r="A65" s="230" t="s">
        <v>148</v>
      </c>
      <c r="B65" s="231" t="s">
        <v>109</v>
      </c>
      <c r="C65" s="253" t="s">
        <v>110</v>
      </c>
      <c r="D65" s="232"/>
      <c r="E65" s="233"/>
      <c r="F65" s="234"/>
      <c r="G65" s="234">
        <f>SUMIF(AG66:AG75,"&lt;&gt;NOR",G66:G75)</f>
        <v>0</v>
      </c>
      <c r="H65" s="234"/>
      <c r="I65" s="234">
        <f>SUM(I66:I75)</f>
        <v>0</v>
      </c>
      <c r="J65" s="234"/>
      <c r="K65" s="234">
        <f>SUM(K66:K75)</f>
        <v>0</v>
      </c>
      <c r="L65" s="234"/>
      <c r="M65" s="234">
        <f>SUM(M66:M75)</f>
        <v>0</v>
      </c>
      <c r="N65" s="233"/>
      <c r="O65" s="233">
        <f>SUM(O66:O75)</f>
        <v>0</v>
      </c>
      <c r="P65" s="233"/>
      <c r="Q65" s="233">
        <f>SUM(Q66:Q75)</f>
        <v>0</v>
      </c>
      <c r="R65" s="234"/>
      <c r="S65" s="234"/>
      <c r="T65" s="235"/>
      <c r="U65" s="229"/>
      <c r="V65" s="229">
        <f>SUM(V66:V75)</f>
        <v>0</v>
      </c>
      <c r="W65" s="229"/>
      <c r="X65" s="229"/>
      <c r="Y65" s="229"/>
      <c r="AG65" t="s">
        <v>149</v>
      </c>
    </row>
    <row r="66" spans="1:60" outlineLevel="1" x14ac:dyDescent="0.2">
      <c r="A66" s="246">
        <v>51</v>
      </c>
      <c r="B66" s="247" t="s">
        <v>789</v>
      </c>
      <c r="C66" s="256" t="s">
        <v>790</v>
      </c>
      <c r="D66" s="248" t="s">
        <v>686</v>
      </c>
      <c r="E66" s="249">
        <v>3</v>
      </c>
      <c r="F66" s="250"/>
      <c r="G66" s="251">
        <f>ROUND(E66*F66,2)</f>
        <v>0</v>
      </c>
      <c r="H66" s="250"/>
      <c r="I66" s="251">
        <f>ROUND(E66*H66,2)</f>
        <v>0</v>
      </c>
      <c r="J66" s="250"/>
      <c r="K66" s="251">
        <f>ROUND(E66*J66,2)</f>
        <v>0</v>
      </c>
      <c r="L66" s="251">
        <v>21</v>
      </c>
      <c r="M66" s="251">
        <f>G66*(1+L66/100)</f>
        <v>0</v>
      </c>
      <c r="N66" s="249">
        <v>0</v>
      </c>
      <c r="O66" s="249">
        <f>ROUND(E66*N66,2)</f>
        <v>0</v>
      </c>
      <c r="P66" s="249">
        <v>0</v>
      </c>
      <c r="Q66" s="249">
        <f>ROUND(E66*P66,2)</f>
        <v>0</v>
      </c>
      <c r="R66" s="251"/>
      <c r="S66" s="251" t="s">
        <v>179</v>
      </c>
      <c r="T66" s="252" t="s">
        <v>154</v>
      </c>
      <c r="U66" s="224">
        <v>0</v>
      </c>
      <c r="V66" s="224">
        <f>ROUND(E66*U66,2)</f>
        <v>0</v>
      </c>
      <c r="W66" s="224"/>
      <c r="X66" s="224" t="s">
        <v>191</v>
      </c>
      <c r="Y66" s="224" t="s">
        <v>168</v>
      </c>
      <c r="Z66" s="213"/>
      <c r="AA66" s="213"/>
      <c r="AB66" s="213"/>
      <c r="AC66" s="213"/>
      <c r="AD66" s="213"/>
      <c r="AE66" s="213"/>
      <c r="AF66" s="213"/>
      <c r="AG66" s="213" t="s">
        <v>687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6">
        <v>52</v>
      </c>
      <c r="B67" s="247" t="s">
        <v>791</v>
      </c>
      <c r="C67" s="256" t="s">
        <v>792</v>
      </c>
      <c r="D67" s="248" t="s">
        <v>686</v>
      </c>
      <c r="E67" s="249">
        <v>3</v>
      </c>
      <c r="F67" s="250"/>
      <c r="G67" s="251">
        <f>ROUND(E67*F67,2)</f>
        <v>0</v>
      </c>
      <c r="H67" s="250"/>
      <c r="I67" s="251">
        <f>ROUND(E67*H67,2)</f>
        <v>0</v>
      </c>
      <c r="J67" s="250"/>
      <c r="K67" s="251">
        <f>ROUND(E67*J67,2)</f>
        <v>0</v>
      </c>
      <c r="L67" s="251">
        <v>21</v>
      </c>
      <c r="M67" s="251">
        <f>G67*(1+L67/100)</f>
        <v>0</v>
      </c>
      <c r="N67" s="249">
        <v>0</v>
      </c>
      <c r="O67" s="249">
        <f>ROUND(E67*N67,2)</f>
        <v>0</v>
      </c>
      <c r="P67" s="249">
        <v>0</v>
      </c>
      <c r="Q67" s="249">
        <f>ROUND(E67*P67,2)</f>
        <v>0</v>
      </c>
      <c r="R67" s="251"/>
      <c r="S67" s="251" t="s">
        <v>179</v>
      </c>
      <c r="T67" s="252" t="s">
        <v>154</v>
      </c>
      <c r="U67" s="224">
        <v>0</v>
      </c>
      <c r="V67" s="224">
        <f>ROUND(E67*U67,2)</f>
        <v>0</v>
      </c>
      <c r="W67" s="224"/>
      <c r="X67" s="224" t="s">
        <v>191</v>
      </c>
      <c r="Y67" s="224" t="s">
        <v>168</v>
      </c>
      <c r="Z67" s="213"/>
      <c r="AA67" s="213"/>
      <c r="AB67" s="213"/>
      <c r="AC67" s="213"/>
      <c r="AD67" s="213"/>
      <c r="AE67" s="213"/>
      <c r="AF67" s="213"/>
      <c r="AG67" s="213" t="s">
        <v>687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6">
        <v>53</v>
      </c>
      <c r="B68" s="247" t="s">
        <v>793</v>
      </c>
      <c r="C68" s="256" t="s">
        <v>794</v>
      </c>
      <c r="D68" s="248" t="s">
        <v>686</v>
      </c>
      <c r="E68" s="249">
        <v>1</v>
      </c>
      <c r="F68" s="250"/>
      <c r="G68" s="251">
        <f>ROUND(E68*F68,2)</f>
        <v>0</v>
      </c>
      <c r="H68" s="250"/>
      <c r="I68" s="251">
        <f>ROUND(E68*H68,2)</f>
        <v>0</v>
      </c>
      <c r="J68" s="250"/>
      <c r="K68" s="251">
        <f>ROUND(E68*J68,2)</f>
        <v>0</v>
      </c>
      <c r="L68" s="251">
        <v>21</v>
      </c>
      <c r="M68" s="251">
        <f>G68*(1+L68/100)</f>
        <v>0</v>
      </c>
      <c r="N68" s="249">
        <v>0</v>
      </c>
      <c r="O68" s="249">
        <f>ROUND(E68*N68,2)</f>
        <v>0</v>
      </c>
      <c r="P68" s="249">
        <v>0</v>
      </c>
      <c r="Q68" s="249">
        <f>ROUND(E68*P68,2)</f>
        <v>0</v>
      </c>
      <c r="R68" s="251"/>
      <c r="S68" s="251" t="s">
        <v>179</v>
      </c>
      <c r="T68" s="252" t="s">
        <v>154</v>
      </c>
      <c r="U68" s="224">
        <v>0</v>
      </c>
      <c r="V68" s="224">
        <f>ROUND(E68*U68,2)</f>
        <v>0</v>
      </c>
      <c r="W68" s="224"/>
      <c r="X68" s="224" t="s">
        <v>191</v>
      </c>
      <c r="Y68" s="224" t="s">
        <v>168</v>
      </c>
      <c r="Z68" s="213"/>
      <c r="AA68" s="213"/>
      <c r="AB68" s="213"/>
      <c r="AC68" s="213"/>
      <c r="AD68" s="213"/>
      <c r="AE68" s="213"/>
      <c r="AF68" s="213"/>
      <c r="AG68" s="213" t="s">
        <v>687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6">
        <v>54</v>
      </c>
      <c r="B69" s="247" t="s">
        <v>795</v>
      </c>
      <c r="C69" s="256" t="s">
        <v>796</v>
      </c>
      <c r="D69" s="248" t="s">
        <v>686</v>
      </c>
      <c r="E69" s="249">
        <v>1</v>
      </c>
      <c r="F69" s="250"/>
      <c r="G69" s="251">
        <f>ROUND(E69*F69,2)</f>
        <v>0</v>
      </c>
      <c r="H69" s="250"/>
      <c r="I69" s="251">
        <f>ROUND(E69*H69,2)</f>
        <v>0</v>
      </c>
      <c r="J69" s="250"/>
      <c r="K69" s="251">
        <f>ROUND(E69*J69,2)</f>
        <v>0</v>
      </c>
      <c r="L69" s="251">
        <v>21</v>
      </c>
      <c r="M69" s="251">
        <f>G69*(1+L69/100)</f>
        <v>0</v>
      </c>
      <c r="N69" s="249">
        <v>0</v>
      </c>
      <c r="O69" s="249">
        <f>ROUND(E69*N69,2)</f>
        <v>0</v>
      </c>
      <c r="P69" s="249">
        <v>0</v>
      </c>
      <c r="Q69" s="249">
        <f>ROUND(E69*P69,2)</f>
        <v>0</v>
      </c>
      <c r="R69" s="251"/>
      <c r="S69" s="251" t="s">
        <v>179</v>
      </c>
      <c r="T69" s="252" t="s">
        <v>154</v>
      </c>
      <c r="U69" s="224">
        <v>0</v>
      </c>
      <c r="V69" s="224">
        <f>ROUND(E69*U69,2)</f>
        <v>0</v>
      </c>
      <c r="W69" s="224"/>
      <c r="X69" s="224" t="s">
        <v>191</v>
      </c>
      <c r="Y69" s="224" t="s">
        <v>168</v>
      </c>
      <c r="Z69" s="213"/>
      <c r="AA69" s="213"/>
      <c r="AB69" s="213"/>
      <c r="AC69" s="213"/>
      <c r="AD69" s="213"/>
      <c r="AE69" s="213"/>
      <c r="AF69" s="213"/>
      <c r="AG69" s="213" t="s">
        <v>687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2.5" outlineLevel="1" x14ac:dyDescent="0.2">
      <c r="A70" s="246">
        <v>55</v>
      </c>
      <c r="B70" s="247" t="s">
        <v>797</v>
      </c>
      <c r="C70" s="256" t="s">
        <v>798</v>
      </c>
      <c r="D70" s="248" t="s">
        <v>686</v>
      </c>
      <c r="E70" s="249">
        <v>2</v>
      </c>
      <c r="F70" s="250"/>
      <c r="G70" s="251">
        <f>ROUND(E70*F70,2)</f>
        <v>0</v>
      </c>
      <c r="H70" s="250"/>
      <c r="I70" s="251">
        <f>ROUND(E70*H70,2)</f>
        <v>0</v>
      </c>
      <c r="J70" s="250"/>
      <c r="K70" s="251">
        <f>ROUND(E70*J70,2)</f>
        <v>0</v>
      </c>
      <c r="L70" s="251">
        <v>21</v>
      </c>
      <c r="M70" s="251">
        <f>G70*(1+L70/100)</f>
        <v>0</v>
      </c>
      <c r="N70" s="249">
        <v>0</v>
      </c>
      <c r="O70" s="249">
        <f>ROUND(E70*N70,2)</f>
        <v>0</v>
      </c>
      <c r="P70" s="249">
        <v>0</v>
      </c>
      <c r="Q70" s="249">
        <f>ROUND(E70*P70,2)</f>
        <v>0</v>
      </c>
      <c r="R70" s="251"/>
      <c r="S70" s="251" t="s">
        <v>179</v>
      </c>
      <c r="T70" s="252" t="s">
        <v>154</v>
      </c>
      <c r="U70" s="224">
        <v>0</v>
      </c>
      <c r="V70" s="224">
        <f>ROUND(E70*U70,2)</f>
        <v>0</v>
      </c>
      <c r="W70" s="224"/>
      <c r="X70" s="224" t="s">
        <v>191</v>
      </c>
      <c r="Y70" s="224" t="s">
        <v>168</v>
      </c>
      <c r="Z70" s="213"/>
      <c r="AA70" s="213"/>
      <c r="AB70" s="213"/>
      <c r="AC70" s="213"/>
      <c r="AD70" s="213"/>
      <c r="AE70" s="213"/>
      <c r="AF70" s="213"/>
      <c r="AG70" s="213" t="s">
        <v>687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46">
        <v>56</v>
      </c>
      <c r="B71" s="247" t="s">
        <v>799</v>
      </c>
      <c r="C71" s="256" t="s">
        <v>800</v>
      </c>
      <c r="D71" s="248" t="s">
        <v>686</v>
      </c>
      <c r="E71" s="249">
        <v>2</v>
      </c>
      <c r="F71" s="250"/>
      <c r="G71" s="251">
        <f>ROUND(E71*F71,2)</f>
        <v>0</v>
      </c>
      <c r="H71" s="250"/>
      <c r="I71" s="251">
        <f>ROUND(E71*H71,2)</f>
        <v>0</v>
      </c>
      <c r="J71" s="250"/>
      <c r="K71" s="251">
        <f>ROUND(E71*J71,2)</f>
        <v>0</v>
      </c>
      <c r="L71" s="251">
        <v>21</v>
      </c>
      <c r="M71" s="251">
        <f>G71*(1+L71/100)</f>
        <v>0</v>
      </c>
      <c r="N71" s="249">
        <v>0</v>
      </c>
      <c r="O71" s="249">
        <f>ROUND(E71*N71,2)</f>
        <v>0</v>
      </c>
      <c r="P71" s="249">
        <v>0</v>
      </c>
      <c r="Q71" s="249">
        <f>ROUND(E71*P71,2)</f>
        <v>0</v>
      </c>
      <c r="R71" s="251"/>
      <c r="S71" s="251" t="s">
        <v>179</v>
      </c>
      <c r="T71" s="252" t="s">
        <v>154</v>
      </c>
      <c r="U71" s="224">
        <v>0</v>
      </c>
      <c r="V71" s="224">
        <f>ROUND(E71*U71,2)</f>
        <v>0</v>
      </c>
      <c r="W71" s="224"/>
      <c r="X71" s="224" t="s">
        <v>191</v>
      </c>
      <c r="Y71" s="224" t="s">
        <v>168</v>
      </c>
      <c r="Z71" s="213"/>
      <c r="AA71" s="213"/>
      <c r="AB71" s="213"/>
      <c r="AC71" s="213"/>
      <c r="AD71" s="213"/>
      <c r="AE71" s="213"/>
      <c r="AF71" s="213"/>
      <c r="AG71" s="213" t="s">
        <v>687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6">
        <v>57</v>
      </c>
      <c r="B72" s="247" t="s">
        <v>801</v>
      </c>
      <c r="C72" s="256" t="s">
        <v>802</v>
      </c>
      <c r="D72" s="248" t="s">
        <v>686</v>
      </c>
      <c r="E72" s="249">
        <v>5</v>
      </c>
      <c r="F72" s="250"/>
      <c r="G72" s="251">
        <f>ROUND(E72*F72,2)</f>
        <v>0</v>
      </c>
      <c r="H72" s="250"/>
      <c r="I72" s="251">
        <f>ROUND(E72*H72,2)</f>
        <v>0</v>
      </c>
      <c r="J72" s="250"/>
      <c r="K72" s="251">
        <f>ROUND(E72*J72,2)</f>
        <v>0</v>
      </c>
      <c r="L72" s="251">
        <v>21</v>
      </c>
      <c r="M72" s="251">
        <f>G72*(1+L72/100)</f>
        <v>0</v>
      </c>
      <c r="N72" s="249">
        <v>0</v>
      </c>
      <c r="O72" s="249">
        <f>ROUND(E72*N72,2)</f>
        <v>0</v>
      </c>
      <c r="P72" s="249">
        <v>0</v>
      </c>
      <c r="Q72" s="249">
        <f>ROUND(E72*P72,2)</f>
        <v>0</v>
      </c>
      <c r="R72" s="251"/>
      <c r="S72" s="251" t="s">
        <v>179</v>
      </c>
      <c r="T72" s="252" t="s">
        <v>154</v>
      </c>
      <c r="U72" s="224">
        <v>0</v>
      </c>
      <c r="V72" s="224">
        <f>ROUND(E72*U72,2)</f>
        <v>0</v>
      </c>
      <c r="W72" s="224"/>
      <c r="X72" s="224" t="s">
        <v>191</v>
      </c>
      <c r="Y72" s="224" t="s">
        <v>168</v>
      </c>
      <c r="Z72" s="213"/>
      <c r="AA72" s="213"/>
      <c r="AB72" s="213"/>
      <c r="AC72" s="213"/>
      <c r="AD72" s="213"/>
      <c r="AE72" s="213"/>
      <c r="AF72" s="213"/>
      <c r="AG72" s="213" t="s">
        <v>687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6">
        <v>58</v>
      </c>
      <c r="B73" s="247" t="s">
        <v>803</v>
      </c>
      <c r="C73" s="256" t="s">
        <v>804</v>
      </c>
      <c r="D73" s="248" t="s">
        <v>686</v>
      </c>
      <c r="E73" s="249">
        <v>5</v>
      </c>
      <c r="F73" s="250"/>
      <c r="G73" s="251">
        <f>ROUND(E73*F73,2)</f>
        <v>0</v>
      </c>
      <c r="H73" s="250"/>
      <c r="I73" s="251">
        <f>ROUND(E73*H73,2)</f>
        <v>0</v>
      </c>
      <c r="J73" s="250"/>
      <c r="K73" s="251">
        <f>ROUND(E73*J73,2)</f>
        <v>0</v>
      </c>
      <c r="L73" s="251">
        <v>21</v>
      </c>
      <c r="M73" s="251">
        <f>G73*(1+L73/100)</f>
        <v>0</v>
      </c>
      <c r="N73" s="249">
        <v>0</v>
      </c>
      <c r="O73" s="249">
        <f>ROUND(E73*N73,2)</f>
        <v>0</v>
      </c>
      <c r="P73" s="249">
        <v>0</v>
      </c>
      <c r="Q73" s="249">
        <f>ROUND(E73*P73,2)</f>
        <v>0</v>
      </c>
      <c r="R73" s="251"/>
      <c r="S73" s="251" t="s">
        <v>179</v>
      </c>
      <c r="T73" s="252" t="s">
        <v>154</v>
      </c>
      <c r="U73" s="224">
        <v>0</v>
      </c>
      <c r="V73" s="224">
        <f>ROUND(E73*U73,2)</f>
        <v>0</v>
      </c>
      <c r="W73" s="224"/>
      <c r="X73" s="224" t="s">
        <v>191</v>
      </c>
      <c r="Y73" s="224" t="s">
        <v>168</v>
      </c>
      <c r="Z73" s="213"/>
      <c r="AA73" s="213"/>
      <c r="AB73" s="213"/>
      <c r="AC73" s="213"/>
      <c r="AD73" s="213"/>
      <c r="AE73" s="213"/>
      <c r="AF73" s="213"/>
      <c r="AG73" s="213" t="s">
        <v>687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6">
        <v>59</v>
      </c>
      <c r="B74" s="247" t="s">
        <v>805</v>
      </c>
      <c r="C74" s="256" t="s">
        <v>806</v>
      </c>
      <c r="D74" s="248" t="s">
        <v>722</v>
      </c>
      <c r="E74" s="249">
        <v>1</v>
      </c>
      <c r="F74" s="250"/>
      <c r="G74" s="251">
        <f>ROUND(E74*F74,2)</f>
        <v>0</v>
      </c>
      <c r="H74" s="250"/>
      <c r="I74" s="251">
        <f>ROUND(E74*H74,2)</f>
        <v>0</v>
      </c>
      <c r="J74" s="250"/>
      <c r="K74" s="251">
        <f>ROUND(E74*J74,2)</f>
        <v>0</v>
      </c>
      <c r="L74" s="251">
        <v>21</v>
      </c>
      <c r="M74" s="251">
        <f>G74*(1+L74/100)</f>
        <v>0</v>
      </c>
      <c r="N74" s="249">
        <v>0</v>
      </c>
      <c r="O74" s="249">
        <f>ROUND(E74*N74,2)</f>
        <v>0</v>
      </c>
      <c r="P74" s="249">
        <v>0</v>
      </c>
      <c r="Q74" s="249">
        <f>ROUND(E74*P74,2)</f>
        <v>0</v>
      </c>
      <c r="R74" s="251"/>
      <c r="S74" s="251" t="s">
        <v>179</v>
      </c>
      <c r="T74" s="252" t="s">
        <v>154</v>
      </c>
      <c r="U74" s="224">
        <v>0</v>
      </c>
      <c r="V74" s="224">
        <f>ROUND(E74*U74,2)</f>
        <v>0</v>
      </c>
      <c r="W74" s="224"/>
      <c r="X74" s="224" t="s">
        <v>191</v>
      </c>
      <c r="Y74" s="224" t="s">
        <v>168</v>
      </c>
      <c r="Z74" s="213"/>
      <c r="AA74" s="213"/>
      <c r="AB74" s="213"/>
      <c r="AC74" s="213"/>
      <c r="AD74" s="213"/>
      <c r="AE74" s="213"/>
      <c r="AF74" s="213"/>
      <c r="AG74" s="213" t="s">
        <v>687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6">
        <v>60</v>
      </c>
      <c r="B75" s="247" t="s">
        <v>807</v>
      </c>
      <c r="C75" s="256" t="s">
        <v>808</v>
      </c>
      <c r="D75" s="248" t="s">
        <v>722</v>
      </c>
      <c r="E75" s="249">
        <v>1</v>
      </c>
      <c r="F75" s="250"/>
      <c r="G75" s="251">
        <f>ROUND(E75*F75,2)</f>
        <v>0</v>
      </c>
      <c r="H75" s="250"/>
      <c r="I75" s="251">
        <f>ROUND(E75*H75,2)</f>
        <v>0</v>
      </c>
      <c r="J75" s="250"/>
      <c r="K75" s="251">
        <f>ROUND(E75*J75,2)</f>
        <v>0</v>
      </c>
      <c r="L75" s="251">
        <v>21</v>
      </c>
      <c r="M75" s="251">
        <f>G75*(1+L75/100)</f>
        <v>0</v>
      </c>
      <c r="N75" s="249">
        <v>0</v>
      </c>
      <c r="O75" s="249">
        <f>ROUND(E75*N75,2)</f>
        <v>0</v>
      </c>
      <c r="P75" s="249">
        <v>0</v>
      </c>
      <c r="Q75" s="249">
        <f>ROUND(E75*P75,2)</f>
        <v>0</v>
      </c>
      <c r="R75" s="251"/>
      <c r="S75" s="251" t="s">
        <v>179</v>
      </c>
      <c r="T75" s="252" t="s">
        <v>154</v>
      </c>
      <c r="U75" s="224">
        <v>0</v>
      </c>
      <c r="V75" s="224">
        <f>ROUND(E75*U75,2)</f>
        <v>0</v>
      </c>
      <c r="W75" s="224"/>
      <c r="X75" s="224" t="s">
        <v>191</v>
      </c>
      <c r="Y75" s="224" t="s">
        <v>168</v>
      </c>
      <c r="Z75" s="213"/>
      <c r="AA75" s="213"/>
      <c r="AB75" s="213"/>
      <c r="AC75" s="213"/>
      <c r="AD75" s="213"/>
      <c r="AE75" s="213"/>
      <c r="AF75" s="213"/>
      <c r="AG75" s="213" t="s">
        <v>687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x14ac:dyDescent="0.2">
      <c r="A76" s="230" t="s">
        <v>148</v>
      </c>
      <c r="B76" s="231" t="s">
        <v>111</v>
      </c>
      <c r="C76" s="253" t="s">
        <v>112</v>
      </c>
      <c r="D76" s="232"/>
      <c r="E76" s="233"/>
      <c r="F76" s="234"/>
      <c r="G76" s="234">
        <f>SUMIF(AG77:AG79,"&lt;&gt;NOR",G77:G79)</f>
        <v>0</v>
      </c>
      <c r="H76" s="234"/>
      <c r="I76" s="234">
        <f>SUM(I77:I79)</f>
        <v>0</v>
      </c>
      <c r="J76" s="234"/>
      <c r="K76" s="234">
        <f>SUM(K77:K79)</f>
        <v>0</v>
      </c>
      <c r="L76" s="234"/>
      <c r="M76" s="234">
        <f>SUM(M77:M79)</f>
        <v>0</v>
      </c>
      <c r="N76" s="233"/>
      <c r="O76" s="233">
        <f>SUM(O77:O79)</f>
        <v>0</v>
      </c>
      <c r="P76" s="233"/>
      <c r="Q76" s="233">
        <f>SUM(Q77:Q79)</f>
        <v>0</v>
      </c>
      <c r="R76" s="234"/>
      <c r="S76" s="234"/>
      <c r="T76" s="235"/>
      <c r="U76" s="229"/>
      <c r="V76" s="229">
        <f>SUM(V77:V79)</f>
        <v>0</v>
      </c>
      <c r="W76" s="229"/>
      <c r="X76" s="229"/>
      <c r="Y76" s="229"/>
      <c r="AG76" t="s">
        <v>149</v>
      </c>
    </row>
    <row r="77" spans="1:60" outlineLevel="1" x14ac:dyDescent="0.2">
      <c r="A77" s="246">
        <v>61</v>
      </c>
      <c r="B77" s="247" t="s">
        <v>809</v>
      </c>
      <c r="C77" s="256" t="s">
        <v>810</v>
      </c>
      <c r="D77" s="248" t="s">
        <v>686</v>
      </c>
      <c r="E77" s="249">
        <v>4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49">
        <v>0</v>
      </c>
      <c r="O77" s="249">
        <f>ROUND(E77*N77,2)</f>
        <v>0</v>
      </c>
      <c r="P77" s="249">
        <v>0</v>
      </c>
      <c r="Q77" s="249">
        <f>ROUND(E77*P77,2)</f>
        <v>0</v>
      </c>
      <c r="R77" s="251"/>
      <c r="S77" s="251" t="s">
        <v>179</v>
      </c>
      <c r="T77" s="252" t="s">
        <v>154</v>
      </c>
      <c r="U77" s="224">
        <v>0</v>
      </c>
      <c r="V77" s="224">
        <f>ROUND(E77*U77,2)</f>
        <v>0</v>
      </c>
      <c r="W77" s="224"/>
      <c r="X77" s="224" t="s">
        <v>191</v>
      </c>
      <c r="Y77" s="224" t="s">
        <v>168</v>
      </c>
      <c r="Z77" s="213"/>
      <c r="AA77" s="213"/>
      <c r="AB77" s="213"/>
      <c r="AC77" s="213"/>
      <c r="AD77" s="213"/>
      <c r="AE77" s="213"/>
      <c r="AF77" s="213"/>
      <c r="AG77" s="213" t="s">
        <v>687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6">
        <v>62</v>
      </c>
      <c r="B78" s="247" t="s">
        <v>811</v>
      </c>
      <c r="C78" s="256" t="s">
        <v>812</v>
      </c>
      <c r="D78" s="248" t="s">
        <v>686</v>
      </c>
      <c r="E78" s="249">
        <v>4</v>
      </c>
      <c r="F78" s="250"/>
      <c r="G78" s="251">
        <f>ROUND(E78*F78,2)</f>
        <v>0</v>
      </c>
      <c r="H78" s="250"/>
      <c r="I78" s="251">
        <f>ROUND(E78*H78,2)</f>
        <v>0</v>
      </c>
      <c r="J78" s="250"/>
      <c r="K78" s="251">
        <f>ROUND(E78*J78,2)</f>
        <v>0</v>
      </c>
      <c r="L78" s="251">
        <v>21</v>
      </c>
      <c r="M78" s="251">
        <f>G78*(1+L78/100)</f>
        <v>0</v>
      </c>
      <c r="N78" s="249">
        <v>0</v>
      </c>
      <c r="O78" s="249">
        <f>ROUND(E78*N78,2)</f>
        <v>0</v>
      </c>
      <c r="P78" s="249">
        <v>0</v>
      </c>
      <c r="Q78" s="249">
        <f>ROUND(E78*P78,2)</f>
        <v>0</v>
      </c>
      <c r="R78" s="251"/>
      <c r="S78" s="251" t="s">
        <v>179</v>
      </c>
      <c r="T78" s="252" t="s">
        <v>154</v>
      </c>
      <c r="U78" s="224">
        <v>0</v>
      </c>
      <c r="V78" s="224">
        <f>ROUND(E78*U78,2)</f>
        <v>0</v>
      </c>
      <c r="W78" s="224"/>
      <c r="X78" s="224" t="s">
        <v>191</v>
      </c>
      <c r="Y78" s="224" t="s">
        <v>168</v>
      </c>
      <c r="Z78" s="213"/>
      <c r="AA78" s="213"/>
      <c r="AB78" s="213"/>
      <c r="AC78" s="213"/>
      <c r="AD78" s="213"/>
      <c r="AE78" s="213"/>
      <c r="AF78" s="213"/>
      <c r="AG78" s="213" t="s">
        <v>687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6">
        <v>63</v>
      </c>
      <c r="B79" s="247" t="s">
        <v>813</v>
      </c>
      <c r="C79" s="256" t="s">
        <v>814</v>
      </c>
      <c r="D79" s="248" t="s">
        <v>686</v>
      </c>
      <c r="E79" s="249">
        <v>1</v>
      </c>
      <c r="F79" s="250"/>
      <c r="G79" s="251">
        <f>ROUND(E79*F79,2)</f>
        <v>0</v>
      </c>
      <c r="H79" s="250"/>
      <c r="I79" s="251">
        <f>ROUND(E79*H79,2)</f>
        <v>0</v>
      </c>
      <c r="J79" s="250"/>
      <c r="K79" s="251">
        <f>ROUND(E79*J79,2)</f>
        <v>0</v>
      </c>
      <c r="L79" s="251">
        <v>21</v>
      </c>
      <c r="M79" s="251">
        <f>G79*(1+L79/100)</f>
        <v>0</v>
      </c>
      <c r="N79" s="249">
        <v>0</v>
      </c>
      <c r="O79" s="249">
        <f>ROUND(E79*N79,2)</f>
        <v>0</v>
      </c>
      <c r="P79" s="249">
        <v>0</v>
      </c>
      <c r="Q79" s="249">
        <f>ROUND(E79*P79,2)</f>
        <v>0</v>
      </c>
      <c r="R79" s="251"/>
      <c r="S79" s="251" t="s">
        <v>179</v>
      </c>
      <c r="T79" s="252" t="s">
        <v>154</v>
      </c>
      <c r="U79" s="224">
        <v>0</v>
      </c>
      <c r="V79" s="224">
        <f>ROUND(E79*U79,2)</f>
        <v>0</v>
      </c>
      <c r="W79" s="224"/>
      <c r="X79" s="224" t="s">
        <v>191</v>
      </c>
      <c r="Y79" s="224" t="s">
        <v>168</v>
      </c>
      <c r="Z79" s="213"/>
      <c r="AA79" s="213"/>
      <c r="AB79" s="213"/>
      <c r="AC79" s="213"/>
      <c r="AD79" s="213"/>
      <c r="AE79" s="213"/>
      <c r="AF79" s="213"/>
      <c r="AG79" s="213" t="s">
        <v>687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x14ac:dyDescent="0.2">
      <c r="A80" s="230" t="s">
        <v>148</v>
      </c>
      <c r="B80" s="231" t="s">
        <v>113</v>
      </c>
      <c r="C80" s="253" t="s">
        <v>114</v>
      </c>
      <c r="D80" s="232"/>
      <c r="E80" s="233"/>
      <c r="F80" s="234"/>
      <c r="G80" s="234">
        <f>SUMIF(AG81:AG89,"&lt;&gt;NOR",G81:G89)</f>
        <v>0</v>
      </c>
      <c r="H80" s="234"/>
      <c r="I80" s="234">
        <f>SUM(I81:I89)</f>
        <v>0</v>
      </c>
      <c r="J80" s="234"/>
      <c r="K80" s="234">
        <f>SUM(K81:K89)</f>
        <v>0</v>
      </c>
      <c r="L80" s="234"/>
      <c r="M80" s="234">
        <f>SUM(M81:M89)</f>
        <v>0</v>
      </c>
      <c r="N80" s="233"/>
      <c r="O80" s="233">
        <f>SUM(O81:O89)</f>
        <v>0</v>
      </c>
      <c r="P80" s="233"/>
      <c r="Q80" s="233">
        <f>SUM(Q81:Q89)</f>
        <v>0</v>
      </c>
      <c r="R80" s="234"/>
      <c r="S80" s="234"/>
      <c r="T80" s="235"/>
      <c r="U80" s="229"/>
      <c r="V80" s="229">
        <f>SUM(V81:V89)</f>
        <v>0</v>
      </c>
      <c r="W80" s="229"/>
      <c r="X80" s="229"/>
      <c r="Y80" s="229"/>
      <c r="AG80" t="s">
        <v>149</v>
      </c>
    </row>
    <row r="81" spans="1:60" outlineLevel="1" x14ac:dyDescent="0.2">
      <c r="A81" s="246">
        <v>64</v>
      </c>
      <c r="B81" s="247" t="s">
        <v>815</v>
      </c>
      <c r="C81" s="256" t="s">
        <v>816</v>
      </c>
      <c r="D81" s="248" t="s">
        <v>722</v>
      </c>
      <c r="E81" s="249">
        <v>1</v>
      </c>
      <c r="F81" s="250"/>
      <c r="G81" s="251">
        <f>ROUND(E81*F81,2)</f>
        <v>0</v>
      </c>
      <c r="H81" s="250"/>
      <c r="I81" s="251">
        <f>ROUND(E81*H81,2)</f>
        <v>0</v>
      </c>
      <c r="J81" s="250"/>
      <c r="K81" s="251">
        <f>ROUND(E81*J81,2)</f>
        <v>0</v>
      </c>
      <c r="L81" s="251">
        <v>21</v>
      </c>
      <c r="M81" s="251">
        <f>G81*(1+L81/100)</f>
        <v>0</v>
      </c>
      <c r="N81" s="249">
        <v>0</v>
      </c>
      <c r="O81" s="249">
        <f>ROUND(E81*N81,2)</f>
        <v>0</v>
      </c>
      <c r="P81" s="249">
        <v>0</v>
      </c>
      <c r="Q81" s="249">
        <f>ROUND(E81*P81,2)</f>
        <v>0</v>
      </c>
      <c r="R81" s="251"/>
      <c r="S81" s="251" t="s">
        <v>179</v>
      </c>
      <c r="T81" s="252" t="s">
        <v>154</v>
      </c>
      <c r="U81" s="224">
        <v>0</v>
      </c>
      <c r="V81" s="224">
        <f>ROUND(E81*U81,2)</f>
        <v>0</v>
      </c>
      <c r="W81" s="224"/>
      <c r="X81" s="224" t="s">
        <v>191</v>
      </c>
      <c r="Y81" s="224" t="s">
        <v>168</v>
      </c>
      <c r="Z81" s="213"/>
      <c r="AA81" s="213"/>
      <c r="AB81" s="213"/>
      <c r="AC81" s="213"/>
      <c r="AD81" s="213"/>
      <c r="AE81" s="213"/>
      <c r="AF81" s="213"/>
      <c r="AG81" s="213" t="s">
        <v>687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46">
        <v>65</v>
      </c>
      <c r="B82" s="247" t="s">
        <v>817</v>
      </c>
      <c r="C82" s="256" t="s">
        <v>818</v>
      </c>
      <c r="D82" s="248" t="s">
        <v>722</v>
      </c>
      <c r="E82" s="249">
        <v>1</v>
      </c>
      <c r="F82" s="250"/>
      <c r="G82" s="251">
        <f>ROUND(E82*F82,2)</f>
        <v>0</v>
      </c>
      <c r="H82" s="250"/>
      <c r="I82" s="251">
        <f>ROUND(E82*H82,2)</f>
        <v>0</v>
      </c>
      <c r="J82" s="250"/>
      <c r="K82" s="251">
        <f>ROUND(E82*J82,2)</f>
        <v>0</v>
      </c>
      <c r="L82" s="251">
        <v>21</v>
      </c>
      <c r="M82" s="251">
        <f>G82*(1+L82/100)</f>
        <v>0</v>
      </c>
      <c r="N82" s="249">
        <v>0</v>
      </c>
      <c r="O82" s="249">
        <f>ROUND(E82*N82,2)</f>
        <v>0</v>
      </c>
      <c r="P82" s="249">
        <v>0</v>
      </c>
      <c r="Q82" s="249">
        <f>ROUND(E82*P82,2)</f>
        <v>0</v>
      </c>
      <c r="R82" s="251"/>
      <c r="S82" s="251" t="s">
        <v>179</v>
      </c>
      <c r="T82" s="252" t="s">
        <v>154</v>
      </c>
      <c r="U82" s="224">
        <v>0</v>
      </c>
      <c r="V82" s="224">
        <f>ROUND(E82*U82,2)</f>
        <v>0</v>
      </c>
      <c r="W82" s="224"/>
      <c r="X82" s="224" t="s">
        <v>191</v>
      </c>
      <c r="Y82" s="224" t="s">
        <v>168</v>
      </c>
      <c r="Z82" s="213"/>
      <c r="AA82" s="213"/>
      <c r="AB82" s="213"/>
      <c r="AC82" s="213"/>
      <c r="AD82" s="213"/>
      <c r="AE82" s="213"/>
      <c r="AF82" s="213"/>
      <c r="AG82" s="213" t="s">
        <v>687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6">
        <v>66</v>
      </c>
      <c r="B83" s="247" t="s">
        <v>819</v>
      </c>
      <c r="C83" s="256" t="s">
        <v>820</v>
      </c>
      <c r="D83" s="248" t="s">
        <v>722</v>
      </c>
      <c r="E83" s="249">
        <v>1</v>
      </c>
      <c r="F83" s="250"/>
      <c r="G83" s="251">
        <f>ROUND(E83*F83,2)</f>
        <v>0</v>
      </c>
      <c r="H83" s="250"/>
      <c r="I83" s="251">
        <f>ROUND(E83*H83,2)</f>
        <v>0</v>
      </c>
      <c r="J83" s="250"/>
      <c r="K83" s="251">
        <f>ROUND(E83*J83,2)</f>
        <v>0</v>
      </c>
      <c r="L83" s="251">
        <v>21</v>
      </c>
      <c r="M83" s="251">
        <f>G83*(1+L83/100)</f>
        <v>0</v>
      </c>
      <c r="N83" s="249">
        <v>0</v>
      </c>
      <c r="O83" s="249">
        <f>ROUND(E83*N83,2)</f>
        <v>0</v>
      </c>
      <c r="P83" s="249">
        <v>0</v>
      </c>
      <c r="Q83" s="249">
        <f>ROUND(E83*P83,2)</f>
        <v>0</v>
      </c>
      <c r="R83" s="251"/>
      <c r="S83" s="251" t="s">
        <v>179</v>
      </c>
      <c r="T83" s="252" t="s">
        <v>154</v>
      </c>
      <c r="U83" s="224">
        <v>0</v>
      </c>
      <c r="V83" s="224">
        <f>ROUND(E83*U83,2)</f>
        <v>0</v>
      </c>
      <c r="W83" s="224"/>
      <c r="X83" s="224" t="s">
        <v>191</v>
      </c>
      <c r="Y83" s="224" t="s">
        <v>168</v>
      </c>
      <c r="Z83" s="213"/>
      <c r="AA83" s="213"/>
      <c r="AB83" s="213"/>
      <c r="AC83" s="213"/>
      <c r="AD83" s="213"/>
      <c r="AE83" s="213"/>
      <c r="AF83" s="213"/>
      <c r="AG83" s="213" t="s">
        <v>687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6">
        <v>67</v>
      </c>
      <c r="B84" s="247" t="s">
        <v>821</v>
      </c>
      <c r="C84" s="256" t="s">
        <v>822</v>
      </c>
      <c r="D84" s="248" t="s">
        <v>722</v>
      </c>
      <c r="E84" s="249">
        <v>1</v>
      </c>
      <c r="F84" s="250"/>
      <c r="G84" s="251">
        <f>ROUND(E84*F84,2)</f>
        <v>0</v>
      </c>
      <c r="H84" s="250"/>
      <c r="I84" s="251">
        <f>ROUND(E84*H84,2)</f>
        <v>0</v>
      </c>
      <c r="J84" s="250"/>
      <c r="K84" s="251">
        <f>ROUND(E84*J84,2)</f>
        <v>0</v>
      </c>
      <c r="L84" s="251">
        <v>21</v>
      </c>
      <c r="M84" s="251">
        <f>G84*(1+L84/100)</f>
        <v>0</v>
      </c>
      <c r="N84" s="249">
        <v>0</v>
      </c>
      <c r="O84" s="249">
        <f>ROUND(E84*N84,2)</f>
        <v>0</v>
      </c>
      <c r="P84" s="249">
        <v>0</v>
      </c>
      <c r="Q84" s="249">
        <f>ROUND(E84*P84,2)</f>
        <v>0</v>
      </c>
      <c r="R84" s="251"/>
      <c r="S84" s="251" t="s">
        <v>179</v>
      </c>
      <c r="T84" s="252" t="s">
        <v>154</v>
      </c>
      <c r="U84" s="224">
        <v>0</v>
      </c>
      <c r="V84" s="224">
        <f>ROUND(E84*U84,2)</f>
        <v>0</v>
      </c>
      <c r="W84" s="224"/>
      <c r="X84" s="224" t="s">
        <v>191</v>
      </c>
      <c r="Y84" s="224" t="s">
        <v>168</v>
      </c>
      <c r="Z84" s="213"/>
      <c r="AA84" s="213"/>
      <c r="AB84" s="213"/>
      <c r="AC84" s="213"/>
      <c r="AD84" s="213"/>
      <c r="AE84" s="213"/>
      <c r="AF84" s="213"/>
      <c r="AG84" s="213" t="s">
        <v>687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6">
        <v>68</v>
      </c>
      <c r="B85" s="247" t="s">
        <v>823</v>
      </c>
      <c r="C85" s="256" t="s">
        <v>824</v>
      </c>
      <c r="D85" s="248" t="s">
        <v>722</v>
      </c>
      <c r="E85" s="249">
        <v>1</v>
      </c>
      <c r="F85" s="250"/>
      <c r="G85" s="251">
        <f>ROUND(E85*F85,2)</f>
        <v>0</v>
      </c>
      <c r="H85" s="250"/>
      <c r="I85" s="251">
        <f>ROUND(E85*H85,2)</f>
        <v>0</v>
      </c>
      <c r="J85" s="250"/>
      <c r="K85" s="251">
        <f>ROUND(E85*J85,2)</f>
        <v>0</v>
      </c>
      <c r="L85" s="251">
        <v>21</v>
      </c>
      <c r="M85" s="251">
        <f>G85*(1+L85/100)</f>
        <v>0</v>
      </c>
      <c r="N85" s="249">
        <v>0</v>
      </c>
      <c r="O85" s="249">
        <f>ROUND(E85*N85,2)</f>
        <v>0</v>
      </c>
      <c r="P85" s="249">
        <v>0</v>
      </c>
      <c r="Q85" s="249">
        <f>ROUND(E85*P85,2)</f>
        <v>0</v>
      </c>
      <c r="R85" s="251"/>
      <c r="S85" s="251" t="s">
        <v>179</v>
      </c>
      <c r="T85" s="252" t="s">
        <v>154</v>
      </c>
      <c r="U85" s="224">
        <v>0</v>
      </c>
      <c r="V85" s="224">
        <f>ROUND(E85*U85,2)</f>
        <v>0</v>
      </c>
      <c r="W85" s="224"/>
      <c r="X85" s="224" t="s">
        <v>191</v>
      </c>
      <c r="Y85" s="224" t="s">
        <v>168</v>
      </c>
      <c r="Z85" s="213"/>
      <c r="AA85" s="213"/>
      <c r="AB85" s="213"/>
      <c r="AC85" s="213"/>
      <c r="AD85" s="213"/>
      <c r="AE85" s="213"/>
      <c r="AF85" s="213"/>
      <c r="AG85" s="213" t="s">
        <v>687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6">
        <v>69</v>
      </c>
      <c r="B86" s="247" t="s">
        <v>825</v>
      </c>
      <c r="C86" s="256" t="s">
        <v>826</v>
      </c>
      <c r="D86" s="248" t="s">
        <v>282</v>
      </c>
      <c r="E86" s="249">
        <v>1</v>
      </c>
      <c r="F86" s="250"/>
      <c r="G86" s="251">
        <f>ROUND(E86*F86,2)</f>
        <v>0</v>
      </c>
      <c r="H86" s="250"/>
      <c r="I86" s="251">
        <f>ROUND(E86*H86,2)</f>
        <v>0</v>
      </c>
      <c r="J86" s="250"/>
      <c r="K86" s="251">
        <f>ROUND(E86*J86,2)</f>
        <v>0</v>
      </c>
      <c r="L86" s="251">
        <v>21</v>
      </c>
      <c r="M86" s="251">
        <f>G86*(1+L86/100)</f>
        <v>0</v>
      </c>
      <c r="N86" s="249">
        <v>0</v>
      </c>
      <c r="O86" s="249">
        <f>ROUND(E86*N86,2)</f>
        <v>0</v>
      </c>
      <c r="P86" s="249">
        <v>0</v>
      </c>
      <c r="Q86" s="249">
        <f>ROUND(E86*P86,2)</f>
        <v>0</v>
      </c>
      <c r="R86" s="251"/>
      <c r="S86" s="251" t="s">
        <v>179</v>
      </c>
      <c r="T86" s="252" t="s">
        <v>154</v>
      </c>
      <c r="U86" s="224">
        <v>0</v>
      </c>
      <c r="V86" s="224">
        <f>ROUND(E86*U86,2)</f>
        <v>0</v>
      </c>
      <c r="W86" s="224"/>
      <c r="X86" s="224" t="s">
        <v>191</v>
      </c>
      <c r="Y86" s="224" t="s">
        <v>168</v>
      </c>
      <c r="Z86" s="213"/>
      <c r="AA86" s="213"/>
      <c r="AB86" s="213"/>
      <c r="AC86" s="213"/>
      <c r="AD86" s="213"/>
      <c r="AE86" s="213"/>
      <c r="AF86" s="213"/>
      <c r="AG86" s="213" t="s">
        <v>687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6">
        <v>70</v>
      </c>
      <c r="B87" s="247" t="s">
        <v>827</v>
      </c>
      <c r="C87" s="256" t="s">
        <v>828</v>
      </c>
      <c r="D87" s="248" t="s">
        <v>722</v>
      </c>
      <c r="E87" s="249">
        <v>1</v>
      </c>
      <c r="F87" s="250"/>
      <c r="G87" s="251">
        <f>ROUND(E87*F87,2)</f>
        <v>0</v>
      </c>
      <c r="H87" s="250"/>
      <c r="I87" s="251">
        <f>ROUND(E87*H87,2)</f>
        <v>0</v>
      </c>
      <c r="J87" s="250"/>
      <c r="K87" s="251">
        <f>ROUND(E87*J87,2)</f>
        <v>0</v>
      </c>
      <c r="L87" s="251">
        <v>21</v>
      </c>
      <c r="M87" s="251">
        <f>G87*(1+L87/100)</f>
        <v>0</v>
      </c>
      <c r="N87" s="249">
        <v>0</v>
      </c>
      <c r="O87" s="249">
        <f>ROUND(E87*N87,2)</f>
        <v>0</v>
      </c>
      <c r="P87" s="249">
        <v>0</v>
      </c>
      <c r="Q87" s="249">
        <f>ROUND(E87*P87,2)</f>
        <v>0</v>
      </c>
      <c r="R87" s="251"/>
      <c r="S87" s="251" t="s">
        <v>179</v>
      </c>
      <c r="T87" s="252" t="s">
        <v>154</v>
      </c>
      <c r="U87" s="224">
        <v>0</v>
      </c>
      <c r="V87" s="224">
        <f>ROUND(E87*U87,2)</f>
        <v>0</v>
      </c>
      <c r="W87" s="224"/>
      <c r="X87" s="224" t="s">
        <v>191</v>
      </c>
      <c r="Y87" s="224" t="s">
        <v>168</v>
      </c>
      <c r="Z87" s="213"/>
      <c r="AA87" s="213"/>
      <c r="AB87" s="213"/>
      <c r="AC87" s="213"/>
      <c r="AD87" s="213"/>
      <c r="AE87" s="213"/>
      <c r="AF87" s="213"/>
      <c r="AG87" s="213" t="s">
        <v>687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6">
        <v>71</v>
      </c>
      <c r="B88" s="247" t="s">
        <v>829</v>
      </c>
      <c r="C88" s="256" t="s">
        <v>830</v>
      </c>
      <c r="D88" s="248" t="s">
        <v>722</v>
      </c>
      <c r="E88" s="249">
        <v>1</v>
      </c>
      <c r="F88" s="250"/>
      <c r="G88" s="251">
        <f>ROUND(E88*F88,2)</f>
        <v>0</v>
      </c>
      <c r="H88" s="250"/>
      <c r="I88" s="251">
        <f>ROUND(E88*H88,2)</f>
        <v>0</v>
      </c>
      <c r="J88" s="250"/>
      <c r="K88" s="251">
        <f>ROUND(E88*J88,2)</f>
        <v>0</v>
      </c>
      <c r="L88" s="251">
        <v>21</v>
      </c>
      <c r="M88" s="251">
        <f>G88*(1+L88/100)</f>
        <v>0</v>
      </c>
      <c r="N88" s="249">
        <v>0</v>
      </c>
      <c r="O88" s="249">
        <f>ROUND(E88*N88,2)</f>
        <v>0</v>
      </c>
      <c r="P88" s="249">
        <v>0</v>
      </c>
      <c r="Q88" s="249">
        <f>ROUND(E88*P88,2)</f>
        <v>0</v>
      </c>
      <c r="R88" s="251"/>
      <c r="S88" s="251" t="s">
        <v>179</v>
      </c>
      <c r="T88" s="252" t="s">
        <v>154</v>
      </c>
      <c r="U88" s="224">
        <v>0</v>
      </c>
      <c r="V88" s="224">
        <f>ROUND(E88*U88,2)</f>
        <v>0</v>
      </c>
      <c r="W88" s="224"/>
      <c r="X88" s="224" t="s">
        <v>191</v>
      </c>
      <c r="Y88" s="224" t="s">
        <v>168</v>
      </c>
      <c r="Z88" s="213"/>
      <c r="AA88" s="213"/>
      <c r="AB88" s="213"/>
      <c r="AC88" s="213"/>
      <c r="AD88" s="213"/>
      <c r="AE88" s="213"/>
      <c r="AF88" s="213"/>
      <c r="AG88" s="213" t="s">
        <v>687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37">
        <v>72</v>
      </c>
      <c r="B89" s="238" t="s">
        <v>831</v>
      </c>
      <c r="C89" s="254" t="s">
        <v>832</v>
      </c>
      <c r="D89" s="239" t="s">
        <v>722</v>
      </c>
      <c r="E89" s="240">
        <v>1</v>
      </c>
      <c r="F89" s="241"/>
      <c r="G89" s="242">
        <f>ROUND(E89*F89,2)</f>
        <v>0</v>
      </c>
      <c r="H89" s="241"/>
      <c r="I89" s="242">
        <f>ROUND(E89*H89,2)</f>
        <v>0</v>
      </c>
      <c r="J89" s="241"/>
      <c r="K89" s="242">
        <f>ROUND(E89*J89,2)</f>
        <v>0</v>
      </c>
      <c r="L89" s="242">
        <v>21</v>
      </c>
      <c r="M89" s="242">
        <f>G89*(1+L89/100)</f>
        <v>0</v>
      </c>
      <c r="N89" s="240">
        <v>0</v>
      </c>
      <c r="O89" s="240">
        <f>ROUND(E89*N89,2)</f>
        <v>0</v>
      </c>
      <c r="P89" s="240">
        <v>0</v>
      </c>
      <c r="Q89" s="240">
        <f>ROUND(E89*P89,2)</f>
        <v>0</v>
      </c>
      <c r="R89" s="242"/>
      <c r="S89" s="242" t="s">
        <v>179</v>
      </c>
      <c r="T89" s="243" t="s">
        <v>154</v>
      </c>
      <c r="U89" s="224">
        <v>0</v>
      </c>
      <c r="V89" s="224">
        <f>ROUND(E89*U89,2)</f>
        <v>0</v>
      </c>
      <c r="W89" s="224"/>
      <c r="X89" s="224" t="s">
        <v>191</v>
      </c>
      <c r="Y89" s="224" t="s">
        <v>168</v>
      </c>
      <c r="Z89" s="213"/>
      <c r="AA89" s="213"/>
      <c r="AB89" s="213"/>
      <c r="AC89" s="213"/>
      <c r="AD89" s="213"/>
      <c r="AE89" s="213"/>
      <c r="AF89" s="213"/>
      <c r="AG89" s="213" t="s">
        <v>687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x14ac:dyDescent="0.2">
      <c r="A90" s="3"/>
      <c r="B90" s="4"/>
      <c r="C90" s="257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E90">
        <v>12</v>
      </c>
      <c r="AF90">
        <v>21</v>
      </c>
      <c r="AG90" t="s">
        <v>134</v>
      </c>
    </row>
    <row r="91" spans="1:60" x14ac:dyDescent="0.2">
      <c r="A91" s="216"/>
      <c r="B91" s="217" t="s">
        <v>29</v>
      </c>
      <c r="C91" s="258"/>
      <c r="D91" s="218"/>
      <c r="E91" s="219"/>
      <c r="F91" s="219"/>
      <c r="G91" s="236">
        <f>G8+G26+G30+G33+G38+G65+G76+G80</f>
        <v>0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E91">
        <f>SUMIF(L7:L89,AE90,G7:G89)</f>
        <v>0</v>
      </c>
      <c r="AF91">
        <f>SUMIF(L7:L89,AF90,G7:G89)</f>
        <v>0</v>
      </c>
      <c r="AG91" t="s">
        <v>202</v>
      </c>
    </row>
    <row r="92" spans="1:60" x14ac:dyDescent="0.2">
      <c r="C92" s="259"/>
      <c r="D92" s="10"/>
      <c r="AG92" t="s">
        <v>203</v>
      </c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GKn4rXQxMATF2dAIWD2v+9zCpmDO0LjZ6FCPqZCcTRaXtVAESj6rieW+nnW99G91Oy+bbgf+PoDMMtPEy9Q+Q==" saltValue="9nWsCL3c7OWBhjGgRHcX1w==" spinCount="100000" sheet="1" formatRows="0"/>
  <mergeCells count="6">
    <mergeCell ref="A1:G1"/>
    <mergeCell ref="C2:G2"/>
    <mergeCell ref="C3:G3"/>
    <mergeCell ref="C4:G4"/>
    <mergeCell ref="C35:G35"/>
    <mergeCell ref="C37:G3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00 Naklady</vt:lpstr>
      <vt:lpstr>255Z031 D.1.2.4 Pol</vt:lpstr>
      <vt:lpstr>255Z031 D.1.2.5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'255Z031 D.1.2.4 Pol'!Názvy_tisku</vt:lpstr>
      <vt:lpstr>'255Z031 D.1.2.5 Pol'!Názvy_tisku</vt:lpstr>
      <vt:lpstr>oadresa</vt:lpstr>
      <vt:lpstr>Stavba!Objednatel</vt:lpstr>
      <vt:lpstr>Stavba!Objekt</vt:lpstr>
      <vt:lpstr>'00 00 Naklady'!Oblast_tisku</vt:lpstr>
      <vt:lpstr>'255Z031 D.1.2.4 Pol'!Oblast_tisku</vt:lpstr>
      <vt:lpstr>'255Z031 D.1.2.5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Hlubinka</dc:creator>
  <cp:lastModifiedBy>Josef Hlubinka</cp:lastModifiedBy>
  <cp:lastPrinted>2019-03-19T12:27:02Z</cp:lastPrinted>
  <dcterms:created xsi:type="dcterms:W3CDTF">2009-04-08T07:15:50Z</dcterms:created>
  <dcterms:modified xsi:type="dcterms:W3CDTF">2025-08-08T11:51:56Z</dcterms:modified>
</cp:coreProperties>
</file>